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18030" yWindow="4590" windowWidth="10890" windowHeight="9750" tabRatio="730"/>
  </bookViews>
  <sheets>
    <sheet name="Анализ по видам спорта 2023" sheetId="4" r:id="rId1"/>
    <sheet name="Анализ по школам 2023" sheetId="10" r:id="rId2"/>
    <sheet name="По видам спорта присв. 2023" sheetId="6" r:id="rId3"/>
    <sheet name="По школам присв.  2023" sheetId="9" r:id="rId4"/>
  </sheets>
  <calcPr calcId="144525"/>
</workbook>
</file>

<file path=xl/calcChain.xml><?xml version="1.0" encoding="utf-8"?>
<calcChain xmlns="http://schemas.openxmlformats.org/spreadsheetml/2006/main">
  <c r="J225" i="6" l="1"/>
  <c r="I225" i="6"/>
  <c r="H225" i="6"/>
  <c r="G225" i="6"/>
  <c r="I24" i="10"/>
  <c r="I25" i="10"/>
  <c r="J217" i="4"/>
  <c r="I217" i="4"/>
  <c r="H217" i="4"/>
  <c r="G217" i="4"/>
  <c r="F217" i="4"/>
  <c r="I6" i="10" l="1"/>
  <c r="I7" i="10"/>
  <c r="I8" i="10"/>
  <c r="I9" i="10"/>
  <c r="I10" i="10"/>
  <c r="I11" i="10"/>
  <c r="I12" i="10"/>
  <c r="I13" i="10"/>
  <c r="C14" i="10"/>
  <c r="D14" i="10"/>
  <c r="E14" i="10"/>
  <c r="F14" i="10"/>
  <c r="G14" i="10"/>
  <c r="H14" i="10"/>
  <c r="J14" i="10"/>
  <c r="I16" i="10"/>
  <c r="I17" i="10"/>
  <c r="I18" i="10"/>
  <c r="E19" i="10"/>
  <c r="F19" i="10"/>
  <c r="G19" i="10"/>
  <c r="H19" i="10"/>
  <c r="J19" i="10"/>
  <c r="C22" i="10"/>
  <c r="D22" i="10"/>
  <c r="E22" i="10"/>
  <c r="F22" i="10"/>
  <c r="G22" i="10"/>
  <c r="H22" i="10"/>
  <c r="J22" i="10"/>
  <c r="I27" i="10"/>
  <c r="C27" i="10"/>
  <c r="D27" i="10"/>
  <c r="D28" i="10" s="1"/>
  <c r="E27" i="10"/>
  <c r="E28" i="10" s="1"/>
  <c r="F27" i="10"/>
  <c r="F28" i="10" s="1"/>
  <c r="G27" i="10"/>
  <c r="G28" i="10" s="1"/>
  <c r="H27" i="10"/>
  <c r="H28" i="10" s="1"/>
  <c r="J27" i="10"/>
  <c r="J28" i="10" s="1"/>
  <c r="C45" i="10"/>
  <c r="D45" i="10"/>
  <c r="E45" i="10"/>
  <c r="F45" i="10"/>
  <c r="J45" i="10"/>
  <c r="I32" i="10"/>
  <c r="I33" i="10"/>
  <c r="I34" i="10"/>
  <c r="I40" i="10"/>
  <c r="G45" i="10"/>
  <c r="H45" i="10"/>
  <c r="G46" i="10" l="1"/>
  <c r="E46" i="10"/>
  <c r="F46" i="10"/>
  <c r="D46" i="10"/>
  <c r="J46" i="10"/>
  <c r="I14" i="10"/>
  <c r="I45" i="10"/>
  <c r="I19" i="10"/>
  <c r="H46" i="10"/>
  <c r="I22" i="10"/>
  <c r="I28" i="10" s="1"/>
  <c r="I74" i="4"/>
  <c r="H57" i="4"/>
  <c r="I46" i="10" l="1"/>
  <c r="F73" i="6"/>
  <c r="G73" i="6"/>
  <c r="I73" i="6"/>
  <c r="J69" i="6"/>
  <c r="J68" i="6"/>
  <c r="J67" i="6"/>
  <c r="J65" i="6"/>
  <c r="J64" i="6"/>
  <c r="J63" i="6"/>
  <c r="J62" i="6"/>
  <c r="J61" i="6"/>
  <c r="I23" i="9"/>
  <c r="I22" i="9"/>
  <c r="I17" i="9"/>
  <c r="I15" i="9"/>
  <c r="I13" i="9"/>
  <c r="I12" i="9"/>
  <c r="I11" i="9"/>
  <c r="I10" i="9"/>
  <c r="I9" i="9"/>
  <c r="I8" i="9"/>
  <c r="I7" i="9"/>
  <c r="I6" i="9"/>
  <c r="J53" i="6"/>
  <c r="J48" i="6"/>
  <c r="J44" i="6"/>
  <c r="J43" i="6"/>
  <c r="J42" i="6"/>
  <c r="J38" i="6"/>
  <c r="J36" i="6"/>
  <c r="J31" i="6"/>
  <c r="J30" i="6"/>
  <c r="J29" i="6"/>
  <c r="J27" i="6"/>
  <c r="J26" i="6"/>
  <c r="J25" i="6"/>
  <c r="J22" i="6"/>
  <c r="J12" i="6"/>
  <c r="J10" i="6"/>
  <c r="J9" i="6"/>
  <c r="J8" i="6"/>
  <c r="J6" i="6"/>
  <c r="J73" i="6" l="1"/>
  <c r="I30" i="9"/>
  <c r="J105" i="6"/>
  <c r="J206" i="6" l="1"/>
  <c r="I206" i="6"/>
  <c r="H206" i="6"/>
  <c r="G206" i="6"/>
  <c r="F206" i="6"/>
  <c r="E206" i="6"/>
  <c r="D206" i="6"/>
  <c r="J57" i="6"/>
  <c r="J71" i="4" l="1"/>
  <c r="J70" i="4"/>
  <c r="J69" i="4"/>
  <c r="J67" i="4"/>
  <c r="J66" i="4"/>
  <c r="J65" i="4"/>
  <c r="J64" i="4"/>
  <c r="J63" i="4"/>
  <c r="J54" i="4"/>
  <c r="J52" i="4"/>
  <c r="J51" i="4"/>
  <c r="J49" i="4"/>
  <c r="J44" i="4"/>
  <c r="J43" i="4"/>
  <c r="J42" i="4"/>
  <c r="J41" i="4"/>
  <c r="J39" i="4"/>
  <c r="J38" i="4"/>
  <c r="J36" i="4"/>
  <c r="J35" i="4"/>
  <c r="J34" i="4"/>
  <c r="J31" i="4"/>
  <c r="J30" i="4"/>
  <c r="J29" i="4"/>
  <c r="J27" i="4"/>
  <c r="J26" i="4"/>
  <c r="J25" i="4"/>
  <c r="J23" i="4"/>
  <c r="J22" i="4"/>
  <c r="J21" i="4"/>
  <c r="J20" i="4"/>
  <c r="J18" i="4"/>
  <c r="J17" i="4"/>
  <c r="J16" i="4"/>
  <c r="J15" i="4"/>
  <c r="J14" i="4"/>
  <c r="J12" i="4"/>
  <c r="J11" i="4"/>
  <c r="J74" i="4" l="1"/>
  <c r="J198" i="4"/>
  <c r="I198" i="4"/>
  <c r="H198" i="4"/>
  <c r="G198" i="4"/>
  <c r="F198" i="4"/>
  <c r="E198" i="4"/>
  <c r="D198" i="4"/>
  <c r="J174" i="4"/>
  <c r="J116" i="4"/>
  <c r="I116" i="4"/>
  <c r="H116" i="4"/>
  <c r="G116" i="4"/>
  <c r="F116" i="4"/>
  <c r="E116" i="4"/>
  <c r="D116" i="4"/>
  <c r="I99" i="4"/>
  <c r="J99" i="4" s="1"/>
  <c r="G99" i="4"/>
  <c r="F99" i="4"/>
  <c r="E99" i="4"/>
  <c r="D99" i="4"/>
  <c r="J92" i="4"/>
  <c r="I92" i="4"/>
  <c r="H92" i="4"/>
  <c r="G92" i="4"/>
  <c r="F92" i="4"/>
  <c r="E92" i="4"/>
  <c r="D92" i="4"/>
  <c r="I106" i="4" l="1"/>
  <c r="H106" i="4"/>
  <c r="G106" i="4"/>
  <c r="F106" i="4"/>
  <c r="E106" i="4"/>
  <c r="D106" i="4"/>
  <c r="J103" i="4"/>
  <c r="J106" i="4" s="1"/>
  <c r="J107" i="4" l="1"/>
  <c r="J25" i="9" l="1"/>
  <c r="J45" i="9" s="1"/>
  <c r="J43" i="9"/>
  <c r="J20" i="9"/>
  <c r="J44" i="9" l="1"/>
  <c r="J46" i="9" s="1"/>
  <c r="J26" i="9"/>
  <c r="D25" i="9"/>
  <c r="D26" i="9" s="1"/>
  <c r="E25" i="9"/>
  <c r="E45" i="9" s="1"/>
  <c r="F25" i="9"/>
  <c r="F45" i="9" s="1"/>
  <c r="G25" i="9"/>
  <c r="G45" i="9" s="1"/>
  <c r="I25" i="9"/>
  <c r="E76" i="6"/>
  <c r="E227" i="6" s="1"/>
  <c r="F76" i="6"/>
  <c r="F227" i="6" s="1"/>
  <c r="G76" i="6"/>
  <c r="G227" i="6" s="1"/>
  <c r="H76" i="6"/>
  <c r="H227" i="6" s="1"/>
  <c r="E77" i="6" l="1"/>
  <c r="J76" i="6"/>
  <c r="J227" i="6" s="1"/>
  <c r="D45" i="9"/>
  <c r="E20" i="9" l="1"/>
  <c r="F20" i="9"/>
  <c r="G20" i="9"/>
  <c r="H20" i="9"/>
  <c r="H26" i="9" s="1"/>
  <c r="I20" i="9"/>
  <c r="C43" i="9"/>
  <c r="D43" i="9"/>
  <c r="D46" i="9" s="1"/>
  <c r="E43" i="9"/>
  <c r="F43" i="9"/>
  <c r="G43" i="9"/>
  <c r="H43" i="9"/>
  <c r="I43" i="9"/>
  <c r="H44" i="9" l="1"/>
  <c r="H46" i="9" s="1"/>
  <c r="F44" i="9"/>
  <c r="F46" i="9" s="1"/>
  <c r="F26" i="9"/>
  <c r="G44" i="9"/>
  <c r="G46" i="9" s="1"/>
  <c r="G26" i="9"/>
  <c r="E44" i="9"/>
  <c r="E46" i="9" s="1"/>
  <c r="E26" i="9"/>
  <c r="I44" i="9"/>
  <c r="I46" i="9" s="1"/>
  <c r="I26" i="9"/>
  <c r="D13" i="6" l="1"/>
  <c r="E13" i="6"/>
  <c r="F13" i="6"/>
  <c r="G13" i="6"/>
  <c r="H13" i="6"/>
  <c r="I13" i="6"/>
  <c r="D19" i="6"/>
  <c r="E19" i="6"/>
  <c r="F19" i="6"/>
  <c r="G19" i="6"/>
  <c r="H19" i="6"/>
  <c r="I19" i="6"/>
  <c r="D24" i="6"/>
  <c r="E24" i="6"/>
  <c r="F24" i="6"/>
  <c r="G24" i="6"/>
  <c r="H24" i="6"/>
  <c r="I24" i="6"/>
  <c r="J28" i="6"/>
  <c r="D28" i="6"/>
  <c r="E28" i="6"/>
  <c r="F28" i="6"/>
  <c r="G28" i="6"/>
  <c r="H28" i="6"/>
  <c r="I28" i="6"/>
  <c r="D33" i="6"/>
  <c r="E33" i="6"/>
  <c r="F33" i="6"/>
  <c r="G33" i="6"/>
  <c r="H33" i="6"/>
  <c r="I33" i="6"/>
  <c r="J37" i="6"/>
  <c r="D37" i="6"/>
  <c r="E37" i="6"/>
  <c r="F37" i="6"/>
  <c r="G37" i="6"/>
  <c r="H37" i="6"/>
  <c r="I37" i="6"/>
  <c r="J40" i="6"/>
  <c r="D40" i="6"/>
  <c r="E40" i="6"/>
  <c r="F40" i="6"/>
  <c r="G40" i="6"/>
  <c r="H40" i="6"/>
  <c r="I40" i="6"/>
  <c r="D45" i="6"/>
  <c r="E45" i="6"/>
  <c r="F45" i="6"/>
  <c r="G45" i="6"/>
  <c r="H45" i="6"/>
  <c r="I45" i="6"/>
  <c r="D49" i="6"/>
  <c r="E49" i="6"/>
  <c r="F49" i="6"/>
  <c r="G49" i="6"/>
  <c r="H49" i="6"/>
  <c r="I49" i="6"/>
  <c r="J49" i="6"/>
  <c r="J52" i="6"/>
  <c r="D52" i="6"/>
  <c r="E52" i="6"/>
  <c r="F52" i="6"/>
  <c r="G52" i="6"/>
  <c r="H52" i="6"/>
  <c r="I52" i="6"/>
  <c r="J55" i="6"/>
  <c r="D55" i="6"/>
  <c r="E55" i="6"/>
  <c r="F55" i="6"/>
  <c r="G55" i="6"/>
  <c r="H55" i="6"/>
  <c r="I55" i="6"/>
  <c r="J58" i="6"/>
  <c r="D58" i="6"/>
  <c r="E58" i="6"/>
  <c r="F58" i="6"/>
  <c r="G58" i="6"/>
  <c r="H58" i="6"/>
  <c r="I58" i="6"/>
  <c r="D92" i="6"/>
  <c r="E92" i="6"/>
  <c r="F92" i="6"/>
  <c r="G92" i="6"/>
  <c r="H92" i="6"/>
  <c r="I92" i="6"/>
  <c r="J92" i="6"/>
  <c r="D99" i="6"/>
  <c r="F99" i="6"/>
  <c r="G99" i="6"/>
  <c r="E99" i="6"/>
  <c r="H99" i="6"/>
  <c r="I99" i="6"/>
  <c r="J108" i="6"/>
  <c r="D108" i="6"/>
  <c r="E108" i="6"/>
  <c r="F108" i="6"/>
  <c r="G108" i="6"/>
  <c r="H108" i="6"/>
  <c r="I108" i="6"/>
  <c r="J110" i="6"/>
  <c r="D110" i="6"/>
  <c r="E110" i="6"/>
  <c r="F110" i="6"/>
  <c r="G110" i="6"/>
  <c r="H110" i="6"/>
  <c r="I110" i="6"/>
  <c r="J118" i="6"/>
  <c r="D118" i="6"/>
  <c r="E118" i="6"/>
  <c r="F118" i="6"/>
  <c r="G118" i="6"/>
  <c r="H118" i="6"/>
  <c r="I118" i="6"/>
  <c r="J124" i="6"/>
  <c r="D124" i="6"/>
  <c r="E124" i="6"/>
  <c r="F124" i="6"/>
  <c r="G124" i="6"/>
  <c r="H124" i="6"/>
  <c r="I124" i="6"/>
  <c r="J130" i="6"/>
  <c r="D130" i="6"/>
  <c r="E130" i="6"/>
  <c r="F130" i="6"/>
  <c r="G130" i="6"/>
  <c r="H130" i="6"/>
  <c r="I130" i="6"/>
  <c r="D142" i="6"/>
  <c r="E142" i="6"/>
  <c r="F142" i="6"/>
  <c r="G142" i="6"/>
  <c r="H142" i="6"/>
  <c r="I142" i="6"/>
  <c r="D153" i="6"/>
  <c r="E153" i="6"/>
  <c r="F153" i="6"/>
  <c r="G153" i="6"/>
  <c r="H153" i="6"/>
  <c r="I153" i="6"/>
  <c r="J173" i="6"/>
  <c r="D173" i="6"/>
  <c r="E173" i="6"/>
  <c r="F173" i="6"/>
  <c r="G173" i="6"/>
  <c r="H173" i="6"/>
  <c r="I173" i="6"/>
  <c r="J183" i="6"/>
  <c r="D183" i="6"/>
  <c r="E183" i="6"/>
  <c r="F183" i="6"/>
  <c r="G183" i="6"/>
  <c r="H183" i="6"/>
  <c r="I183" i="6"/>
  <c r="J197" i="6"/>
  <c r="D197" i="6"/>
  <c r="E197" i="6"/>
  <c r="F197" i="6"/>
  <c r="G197" i="6"/>
  <c r="H197" i="6"/>
  <c r="I197" i="6"/>
  <c r="J204" i="6"/>
  <c r="D204" i="6"/>
  <c r="E204" i="6"/>
  <c r="F204" i="6"/>
  <c r="G204" i="6"/>
  <c r="H204" i="6"/>
  <c r="I204" i="6"/>
  <c r="J224" i="6"/>
  <c r="D224" i="6"/>
  <c r="E224" i="6"/>
  <c r="F224" i="6"/>
  <c r="G224" i="6"/>
  <c r="H224" i="6"/>
  <c r="I224" i="6"/>
  <c r="E59" i="6" l="1"/>
  <c r="E228" i="6" s="1"/>
  <c r="D59" i="6"/>
  <c r="H59" i="6"/>
  <c r="I59" i="6"/>
  <c r="G59" i="6"/>
  <c r="F59" i="6"/>
  <c r="J153" i="6"/>
  <c r="J99" i="6"/>
  <c r="J45" i="6"/>
  <c r="J33" i="6"/>
  <c r="J19" i="6"/>
  <c r="J142" i="6"/>
  <c r="J24" i="6"/>
  <c r="J13" i="6"/>
  <c r="I226" i="6" l="1"/>
  <c r="I228" i="6" s="1"/>
  <c r="I77" i="6"/>
  <c r="F77" i="6"/>
  <c r="F226" i="6"/>
  <c r="F228" i="6" s="1"/>
  <c r="H226" i="6"/>
  <c r="H228" i="6" s="1"/>
  <c r="H77" i="6"/>
  <c r="G226" i="6"/>
  <c r="G228" i="6" s="1"/>
  <c r="G77" i="6"/>
  <c r="J59" i="6"/>
  <c r="D13" i="4"/>
  <c r="E13" i="4"/>
  <c r="F13" i="4"/>
  <c r="G13" i="4"/>
  <c r="H13" i="4"/>
  <c r="I13" i="4"/>
  <c r="J19" i="4"/>
  <c r="D19" i="4"/>
  <c r="E19" i="4"/>
  <c r="F19" i="4"/>
  <c r="G19" i="4"/>
  <c r="H19" i="4"/>
  <c r="I19" i="4"/>
  <c r="D24" i="4"/>
  <c r="E24" i="4"/>
  <c r="F24" i="4"/>
  <c r="G24" i="4"/>
  <c r="H24" i="4"/>
  <c r="I24" i="4"/>
  <c r="J28" i="4"/>
  <c r="D28" i="4"/>
  <c r="E28" i="4"/>
  <c r="F28" i="4"/>
  <c r="G28" i="4"/>
  <c r="H28" i="4"/>
  <c r="I28" i="4"/>
  <c r="D33" i="4"/>
  <c r="E33" i="4"/>
  <c r="F33" i="4"/>
  <c r="G33" i="4"/>
  <c r="H33" i="4"/>
  <c r="I33" i="4"/>
  <c r="D37" i="4"/>
  <c r="E37" i="4"/>
  <c r="F37" i="4"/>
  <c r="G37" i="4"/>
  <c r="H37" i="4"/>
  <c r="I37" i="4"/>
  <c r="J40" i="4"/>
  <c r="D40" i="4"/>
  <c r="E40" i="4"/>
  <c r="F40" i="4"/>
  <c r="G40" i="4"/>
  <c r="H40" i="4"/>
  <c r="I40" i="4"/>
  <c r="D45" i="4"/>
  <c r="E45" i="4"/>
  <c r="F45" i="4"/>
  <c r="G45" i="4"/>
  <c r="H45" i="4"/>
  <c r="I45" i="4"/>
  <c r="D50" i="4"/>
  <c r="E50" i="4"/>
  <c r="F50" i="4"/>
  <c r="G50" i="4"/>
  <c r="H50" i="4"/>
  <c r="I50" i="4"/>
  <c r="D53" i="4"/>
  <c r="E53" i="4"/>
  <c r="F53" i="4"/>
  <c r="G53" i="4"/>
  <c r="H53" i="4"/>
  <c r="I53" i="4"/>
  <c r="D56" i="4"/>
  <c r="E56" i="4"/>
  <c r="F56" i="4"/>
  <c r="F57" i="4" s="1"/>
  <c r="G56" i="4"/>
  <c r="H56" i="4"/>
  <c r="I56" i="4"/>
  <c r="J56" i="4"/>
  <c r="D60" i="4"/>
  <c r="E60" i="4"/>
  <c r="F60" i="4"/>
  <c r="G60" i="4"/>
  <c r="H60" i="4"/>
  <c r="I60" i="4"/>
  <c r="J60" i="4"/>
  <c r="J68" i="4"/>
  <c r="F68" i="4"/>
  <c r="G68" i="4"/>
  <c r="G77" i="4" s="1"/>
  <c r="G219" i="4" s="1"/>
  <c r="H68" i="4"/>
  <c r="H77" i="4" s="1"/>
  <c r="H219" i="4" s="1"/>
  <c r="I68" i="4"/>
  <c r="I77" i="4" s="1"/>
  <c r="I219" i="4" s="1"/>
  <c r="D74" i="4"/>
  <c r="D77" i="4" s="1"/>
  <c r="D219" i="4" s="1"/>
  <c r="E74" i="4"/>
  <c r="E77" i="4" s="1"/>
  <c r="F74" i="4"/>
  <c r="G74" i="4"/>
  <c r="H74" i="4"/>
  <c r="J108" i="4"/>
  <c r="D108" i="4"/>
  <c r="E108" i="4"/>
  <c r="F108" i="4"/>
  <c r="G108" i="4"/>
  <c r="H108" i="4"/>
  <c r="I108" i="4"/>
  <c r="D122" i="4"/>
  <c r="E122" i="4"/>
  <c r="F122" i="4"/>
  <c r="G122" i="4"/>
  <c r="H122" i="4"/>
  <c r="I122" i="4"/>
  <c r="J128" i="4"/>
  <c r="D128" i="4"/>
  <c r="E128" i="4"/>
  <c r="F128" i="4"/>
  <c r="G128" i="4"/>
  <c r="H128" i="4"/>
  <c r="I128" i="4"/>
  <c r="J135" i="4"/>
  <c r="D135" i="4"/>
  <c r="E135" i="4"/>
  <c r="F135" i="4"/>
  <c r="G135" i="4"/>
  <c r="H135" i="4"/>
  <c r="I135" i="4"/>
  <c r="D146" i="4"/>
  <c r="E146" i="4"/>
  <c r="F146" i="4"/>
  <c r="G146" i="4"/>
  <c r="H146" i="4"/>
  <c r="I146" i="4"/>
  <c r="J146" i="4"/>
  <c r="D166" i="4"/>
  <c r="E166" i="4"/>
  <c r="F166" i="4"/>
  <c r="G166" i="4"/>
  <c r="H166" i="4"/>
  <c r="I166" i="4"/>
  <c r="D175" i="4"/>
  <c r="E175" i="4"/>
  <c r="F175" i="4"/>
  <c r="G175" i="4"/>
  <c r="H175" i="4"/>
  <c r="I175" i="4"/>
  <c r="J189" i="4"/>
  <c r="D189" i="4"/>
  <c r="E189" i="4"/>
  <c r="F189" i="4"/>
  <c r="G189" i="4"/>
  <c r="H189" i="4"/>
  <c r="I189" i="4"/>
  <c r="D196" i="4"/>
  <c r="E196" i="4"/>
  <c r="F196" i="4"/>
  <c r="G196" i="4"/>
  <c r="H196" i="4"/>
  <c r="I196" i="4"/>
  <c r="D216" i="4"/>
  <c r="E216" i="4"/>
  <c r="F216" i="4"/>
  <c r="G216" i="4"/>
  <c r="H216" i="4"/>
  <c r="I216" i="4"/>
  <c r="I57" i="4" l="1"/>
  <c r="D46" i="4"/>
  <c r="D61" i="4" s="1"/>
  <c r="G57" i="4"/>
  <c r="F77" i="4"/>
  <c r="F219" i="4" s="1"/>
  <c r="I46" i="4"/>
  <c r="E46" i="4"/>
  <c r="E61" i="4" s="1"/>
  <c r="E218" i="4" s="1"/>
  <c r="E220" i="4" s="1"/>
  <c r="H46" i="4"/>
  <c r="H61" i="4" s="1"/>
  <c r="G46" i="4"/>
  <c r="F46" i="4"/>
  <c r="F61" i="4" s="1"/>
  <c r="F218" i="4" s="1"/>
  <c r="J77" i="6"/>
  <c r="J226" i="6"/>
  <c r="J228" i="6" s="1"/>
  <c r="J13" i="4"/>
  <c r="J175" i="4"/>
  <c r="J196" i="4"/>
  <c r="J166" i="4"/>
  <c r="J122" i="4"/>
  <c r="J45" i="4"/>
  <c r="J33" i="4"/>
  <c r="J216" i="4"/>
  <c r="J24" i="4"/>
  <c r="J53" i="4"/>
  <c r="J50" i="4"/>
  <c r="J37" i="4"/>
  <c r="J57" i="4" l="1"/>
  <c r="D78" i="4"/>
  <c r="D218" i="4"/>
  <c r="D220" i="4" s="1"/>
  <c r="F220" i="4"/>
  <c r="H220" i="4"/>
  <c r="H218" i="4"/>
  <c r="I61" i="4"/>
  <c r="I78" i="4" s="1"/>
  <c r="G61" i="4"/>
  <c r="G218" i="4" s="1"/>
  <c r="J77" i="4"/>
  <c r="J219" i="4" s="1"/>
  <c r="F78" i="4"/>
  <c r="J46" i="4"/>
  <c r="E78" i="4"/>
  <c r="H78" i="4"/>
  <c r="J61" i="4" l="1"/>
  <c r="J78" i="4" s="1"/>
  <c r="G220" i="4"/>
  <c r="I218" i="4"/>
  <c r="I220" i="4"/>
  <c r="J220" i="4"/>
  <c r="G78" i="4"/>
  <c r="J218" i="4" l="1"/>
</calcChain>
</file>

<file path=xl/sharedStrings.xml><?xml version="1.0" encoding="utf-8"?>
<sst xmlns="http://schemas.openxmlformats.org/spreadsheetml/2006/main" count="646" uniqueCount="141">
  <si>
    <t>Наименование учреждения</t>
  </si>
  <si>
    <t>Вид спорта</t>
  </si>
  <si>
    <t>волейбол</t>
  </si>
  <si>
    <t>вольная борьба</t>
  </si>
  <si>
    <t>шахматы</t>
  </si>
  <si>
    <t>шашки</t>
  </si>
  <si>
    <t>легкая атлетика</t>
  </si>
  <si>
    <t>настольный теннис</t>
  </si>
  <si>
    <t>пулевая стрельба</t>
  </si>
  <si>
    <t>стрельба из лука</t>
  </si>
  <si>
    <t>плавание</t>
  </si>
  <si>
    <t xml:space="preserve">бокс </t>
  </si>
  <si>
    <t>дзюдо</t>
  </si>
  <si>
    <t>тхэквондо</t>
  </si>
  <si>
    <t>ушу</t>
  </si>
  <si>
    <t>лыжные гонки</t>
  </si>
  <si>
    <t>кикбоксинг</t>
  </si>
  <si>
    <t xml:space="preserve">футбол </t>
  </si>
  <si>
    <t>хоккей</t>
  </si>
  <si>
    <t>№</t>
  </si>
  <si>
    <t xml:space="preserve">Итого: </t>
  </si>
  <si>
    <t>самбо</t>
  </si>
  <si>
    <t>мас-реслинг</t>
  </si>
  <si>
    <t>горнолыжный спорт</t>
  </si>
  <si>
    <t>Алданский район, г. Алдан, "Спортивная школа г. Алдан"</t>
  </si>
  <si>
    <t>Алданский район, с. Хатыстыыр, МКОУ ДО "ДЮСШ им. В.В. Енохова"</t>
  </si>
  <si>
    <t xml:space="preserve">Анабарский улус (район)" с. Саскылах, МБО ДО "ДЮСШ Анабарского улуса" </t>
  </si>
  <si>
    <t>Верхневилюйский улус (район), с. Верхневилюйск, МБУ ДО "Школа бокса"</t>
  </si>
  <si>
    <t xml:space="preserve"> ГО "город Якутск", МБУ ДО ДЮСШ №1</t>
  </si>
  <si>
    <t xml:space="preserve"> ГО "город Якутск", МБУ ДО ДЮСШ №2</t>
  </si>
  <si>
    <t xml:space="preserve"> ГО "город Якутск", МБУ ДО ДЮСШ №8</t>
  </si>
  <si>
    <t>ГО "Жатай", п. Жатай, МБУ ДО "ДЮСШ"</t>
  </si>
  <si>
    <t>Кобяйский улус (район), п. Сангар, МБО ДО "ДЮСШ п. Сангар"</t>
  </si>
  <si>
    <t>Ленский район, МАУ КФКиС, г. Ленск</t>
  </si>
  <si>
    <t xml:space="preserve">Мирнинский район, МУ ДО "ДЮСШ", г. Мирный </t>
  </si>
  <si>
    <t>Нерюнгринский район, г. Нерюнгри,  ДЮСШ "Лидер"</t>
  </si>
  <si>
    <t>Нерюнгринский район, г. Нерюнгри, спортивная школа единоборств "Эрэл"</t>
  </si>
  <si>
    <t>Хангаласский улус, г. Покровск, МБУ ДО "Хангаласская ДЮСШ"</t>
  </si>
  <si>
    <t>мини-футбол</t>
  </si>
  <si>
    <t>хапсагай</t>
  </si>
  <si>
    <t>фитнес-аэробика</t>
  </si>
  <si>
    <t>пауэрлифтинг</t>
  </si>
  <si>
    <t>бильярдный спорт</t>
  </si>
  <si>
    <t>гиревой спорт</t>
  </si>
  <si>
    <t>тяжелая атлетика</t>
  </si>
  <si>
    <t>северное многоборье</t>
  </si>
  <si>
    <t>баскетбол</t>
  </si>
  <si>
    <t>художественная гимнастика</t>
  </si>
  <si>
    <t>танцевальный спорт</t>
  </si>
  <si>
    <t>бастетбол</t>
  </si>
  <si>
    <t>киокусинкай</t>
  </si>
  <si>
    <t>джиу-джитсу</t>
  </si>
  <si>
    <t>Муниципальные ДЮСШ</t>
  </si>
  <si>
    <t>Всего</t>
  </si>
  <si>
    <t>мас-рестлинг</t>
  </si>
  <si>
    <t>бокс</t>
  </si>
  <si>
    <t>якутские нац. прыжки</t>
  </si>
  <si>
    <t>якутские нац.прыжки</t>
  </si>
  <si>
    <t>спортивная гимнастика</t>
  </si>
  <si>
    <t>карате</t>
  </si>
  <si>
    <t>ИТОГО: ДЮСШ ДО МО РС (Я)</t>
  </si>
  <si>
    <t>ГБОУ РС (Я) "ЧРССШИОР им Д.П.Коркина"</t>
  </si>
  <si>
    <t>ГБУ РС (Я) "РССШОР им.Иванова А.И."</t>
  </si>
  <si>
    <t>ГБУ РС (Я) "РССШОР в г.Покровск"</t>
  </si>
  <si>
    <t>ГБУ РС (Я) "РССШОР в с.Борогонцы"</t>
  </si>
  <si>
    <t xml:space="preserve">ГБУ РС (Я) "РСШОР по лыжному спорту" </t>
  </si>
  <si>
    <t>биатлон</t>
  </si>
  <si>
    <t>сноуборд</t>
  </si>
  <si>
    <t>ГБУ РС (Я) "РСШОР в с.Бердигестях"</t>
  </si>
  <si>
    <t>ГБУ РС (Я) "СШОР по боксу",  г.Якутск</t>
  </si>
  <si>
    <t>ГБУ РС (Я) "РСШОР в с.Намцы им Н.С.Тимофеева"</t>
  </si>
  <si>
    <t>стендовая стрельба</t>
  </si>
  <si>
    <t>ГБУ РС (Я) "РССШ по футболу"</t>
  </si>
  <si>
    <t>ГБУ РС (Я) "РССШ по зимним видам спорта"</t>
  </si>
  <si>
    <t>шорт-трек</t>
  </si>
  <si>
    <t>ГБУ РС (Я) "РССШ по плаванию"</t>
  </si>
  <si>
    <t>Мегино-Кангаласский улус (район), с. Н-Бестях, МБУ  "СШОР по СБ" МР "Мегино-Кангаласский улус"</t>
  </si>
  <si>
    <t xml:space="preserve">ИТОГО </t>
  </si>
  <si>
    <t>Спортивные разряды и спортивные звания</t>
  </si>
  <si>
    <t>ЗМС</t>
  </si>
  <si>
    <t>МСМК</t>
  </si>
  <si>
    <t>МС РФ</t>
  </si>
  <si>
    <t>КМС</t>
  </si>
  <si>
    <t>1 сп.разряд</t>
  </si>
  <si>
    <t>Другие разряды</t>
  </si>
  <si>
    <t>ГБПОУ РС (Я) РУ(К)ОР им Р.М. Дмитриева"</t>
  </si>
  <si>
    <t>спортивная борьба</t>
  </si>
  <si>
    <t>ГБУ РС (Я) "Республиканский центр по национальным видам спорта им. В. Манчаары"</t>
  </si>
  <si>
    <t xml:space="preserve">якутский национальный вид </t>
  </si>
  <si>
    <t>ВСЕГО: СШ, СШОР, спортивные учреждения</t>
  </si>
  <si>
    <t>спортивные учреждения</t>
  </si>
  <si>
    <t>ИТОГО СШ, СШОР</t>
  </si>
  <si>
    <t xml:space="preserve">ИТОГО: </t>
  </si>
  <si>
    <t xml:space="preserve">ИТОГО спортивные учреждения </t>
  </si>
  <si>
    <t>СШОР (государственные)</t>
  </si>
  <si>
    <t>СШ (государственные)</t>
  </si>
  <si>
    <t>СШОР (муниципальные)</t>
  </si>
  <si>
    <t>ВСЕГО:</t>
  </si>
  <si>
    <t xml:space="preserve"> </t>
  </si>
  <si>
    <t>ИТОГО СШ,СШОР</t>
  </si>
  <si>
    <t xml:space="preserve">ИТОГО спортвные учреждения </t>
  </si>
  <si>
    <t xml:space="preserve">ИТОГО СШ,СШОР, спортивные учреждения </t>
  </si>
  <si>
    <t>Кол-во в школе</t>
  </si>
  <si>
    <t>Проц-е соот-е</t>
  </si>
  <si>
    <t>Учреждения, раелизующие дополнительные образовательные программы спортивной подготовки (государственные)</t>
  </si>
  <si>
    <t>ГБУ РС(Я) "Центр адаптивной физической культуры и спорта"</t>
  </si>
  <si>
    <t>адаптивные виды спорта</t>
  </si>
  <si>
    <t>ИТОГО:</t>
  </si>
  <si>
    <t xml:space="preserve">Анализ разрядников по видам спорта  всего на 2023 год </t>
  </si>
  <si>
    <t>Анализ разрядников по видам спорта  присвоенные за 2023 год в разрезе ДЮСШ, СШ, СШОР, иные</t>
  </si>
  <si>
    <t>Анализ разрядников  присвоенные за 2023 год в разрезе ДЮСШ, СШ, СШОР, иные</t>
  </si>
  <si>
    <t>футбол</t>
  </si>
  <si>
    <t>греко-римская борьба</t>
  </si>
  <si>
    <t>МБУ ДО "ДЮСШ по СБ им. Л.Н.Спиридонова"</t>
  </si>
  <si>
    <t>ГБУ ДО РС (Я) "СШОР им.Иванова А.И."</t>
  </si>
  <si>
    <t>ГБУ ДО РС (Я) "СШОР по единаборствам"</t>
  </si>
  <si>
    <t>ГБУ ДО РС (Я) "СШОР Борогонцы"</t>
  </si>
  <si>
    <t xml:space="preserve">ГБУ ДО РС (Я) "СШОР Алдан" </t>
  </si>
  <si>
    <t>ГБУ ДО РС (Я) "СШОР в с.Бердигестях"</t>
  </si>
  <si>
    <t>ГБУ ДО РС (Я) "СШОР по боксу им. А.И. Пахомова"</t>
  </si>
  <si>
    <t>ГБУ ДО РС (Я) "СШОР им Н.С.Тимофеева"</t>
  </si>
  <si>
    <t>ГБУ ДО РС (Я) "СШ по футболу"</t>
  </si>
  <si>
    <t>ГБУ ДО РС (Я) "СШ по зимним видам спорта"</t>
  </si>
  <si>
    <t>ГБУ ДО РС (Я) "СШ Чолбон"</t>
  </si>
  <si>
    <t>34.3%</t>
  </si>
  <si>
    <t>23.5%</t>
  </si>
  <si>
    <t>2.5%</t>
  </si>
  <si>
    <t>39.0%</t>
  </si>
  <si>
    <t>24.1%</t>
  </si>
  <si>
    <t>26.0%</t>
  </si>
  <si>
    <t>12.9%</t>
  </si>
  <si>
    <t>10.0%</t>
  </si>
  <si>
    <t>15.5%</t>
  </si>
  <si>
    <t>7.6%</t>
  </si>
  <si>
    <t>4.2%</t>
  </si>
  <si>
    <t>59.1%</t>
  </si>
  <si>
    <t>11.6%</t>
  </si>
  <si>
    <t xml:space="preserve">ИТОГО СШ, СШОР, спортивные учреждения </t>
  </si>
  <si>
    <t xml:space="preserve">ИТОГО СШ, СШОР </t>
  </si>
  <si>
    <t>Кол-во детей всего</t>
  </si>
  <si>
    <t xml:space="preserve">Анализ разрядников  всего в разрезе ДЮСШ, СШ, СШОР, иные на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</si>
</sst>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8" fillId="0" borderId="0"/>
    <xf numFmtId="0" fontId="10" fillId="0" borderId="0"/>
    <xf numFmtId="0" fontId="17" fillId="0" borderId="0"/>
    <xf numFmtId="0" fontId="7" fillId="0" borderId="0"/>
    <xf numFmtId="0" fontId="2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9" fontId="24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15" fillId="0" borderId="0" xfId="0" applyFont="1"/>
    <xf numFmtId="0" fontId="15" fillId="0" borderId="0" xfId="0" applyFont="1" applyBorder="1"/>
    <xf numFmtId="0" fontId="15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14" fillId="0" borderId="0" xfId="0" applyFont="1" applyBorder="1" applyAlignment="1">
      <alignment horizontal="center" wrapText="1"/>
    </xf>
    <xf numFmtId="0" fontId="16" fillId="2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2" xfId="1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/>
    </xf>
    <xf numFmtId="0" fontId="15" fillId="0" borderId="1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5" fillId="0" borderId="1" xfId="0" applyFont="1" applyFill="1" applyBorder="1"/>
    <xf numFmtId="0" fontId="15" fillId="0" borderId="0" xfId="0" applyFont="1" applyFill="1"/>
    <xf numFmtId="0" fontId="9" fillId="0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0" fillId="0" borderId="1" xfId="0" applyFill="1" applyBorder="1"/>
    <xf numFmtId="2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2" fillId="2" borderId="1" xfId="5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23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/>
    <xf numFmtId="0" fontId="0" fillId="0" borderId="0" xfId="0" applyFont="1" applyBorder="1"/>
    <xf numFmtId="0" fontId="0" fillId="0" borderId="0" xfId="0" applyFont="1"/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9" fontId="11" fillId="0" borderId="1" xfId="13" applyFont="1" applyFill="1" applyBorder="1" applyAlignment="1">
      <alignment horizontal="center" vertical="center" wrapText="1"/>
    </xf>
    <xf numFmtId="9" fontId="22" fillId="0" borderId="1" xfId="13" applyFont="1" applyFill="1" applyBorder="1" applyAlignment="1">
      <alignment horizontal="center" vertical="center" wrapText="1"/>
    </xf>
    <xf numFmtId="9" fontId="11" fillId="0" borderId="1" xfId="13" applyFont="1" applyFill="1" applyBorder="1" applyAlignment="1">
      <alignment horizontal="center" vertical="center"/>
    </xf>
    <xf numFmtId="0" fontId="9" fillId="0" borderId="7" xfId="7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0" fillId="2" borderId="0" xfId="0" applyFill="1"/>
    <xf numFmtId="0" fontId="0" fillId="2" borderId="0" xfId="0" applyFill="1" applyBorder="1"/>
    <xf numFmtId="0" fontId="11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0" fontId="15" fillId="0" borderId="1" xfId="14" applyFont="1" applyFill="1" applyBorder="1" applyAlignment="1">
      <alignment horizontal="left" vertical="center" wrapText="1"/>
    </xf>
    <xf numFmtId="0" fontId="15" fillId="0" borderId="2" xfId="14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left" vertical="center" wrapText="1"/>
    </xf>
    <xf numFmtId="0" fontId="9" fillId="0" borderId="7" xfId="7" applyFont="1" applyFill="1" applyBorder="1" applyAlignment="1">
      <alignment horizontal="left" vertical="center" wrapText="1"/>
    </xf>
    <xf numFmtId="0" fontId="9" fillId="0" borderId="3" xfId="7" applyFont="1" applyFill="1" applyBorder="1" applyAlignment="1">
      <alignment horizontal="left" vertical="center" wrapText="1"/>
    </xf>
    <xf numFmtId="0" fontId="9" fillId="0" borderId="2" xfId="8" applyFont="1" applyFill="1" applyBorder="1" applyAlignment="1">
      <alignment horizontal="left" vertical="center" wrapText="1"/>
    </xf>
    <xf numFmtId="0" fontId="9" fillId="0" borderId="7" xfId="8" applyFont="1" applyFill="1" applyBorder="1" applyAlignment="1">
      <alignment horizontal="left" vertical="center" wrapText="1"/>
    </xf>
    <xf numFmtId="0" fontId="9" fillId="0" borderId="3" xfId="8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11" fillId="0" borderId="10" xfId="0" applyFont="1" applyFill="1" applyBorder="1" applyAlignment="1">
      <alignment horizontal="right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8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3" xfId="7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9" fillId="0" borderId="2" xfId="9" applyFont="1" applyFill="1" applyBorder="1" applyAlignment="1">
      <alignment horizontal="left" vertical="center" wrapText="1"/>
    </xf>
    <xf numFmtId="0" fontId="9" fillId="0" borderId="7" xfId="9" applyFont="1" applyFill="1" applyBorder="1" applyAlignment="1">
      <alignment horizontal="left" vertical="center" wrapText="1"/>
    </xf>
    <xf numFmtId="0" fontId="9" fillId="0" borderId="3" xfId="9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right" vertical="center"/>
    </xf>
    <xf numFmtId="0" fontId="9" fillId="0" borderId="2" xfId="9" applyFont="1" applyFill="1" applyBorder="1" applyAlignment="1">
      <alignment horizontal="center" vertical="center" wrapText="1"/>
    </xf>
    <xf numFmtId="0" fontId="9" fillId="0" borderId="7" xfId="9" applyFont="1" applyFill="1" applyBorder="1" applyAlignment="1">
      <alignment horizontal="center" vertical="center" wrapText="1"/>
    </xf>
    <xf numFmtId="0" fontId="9" fillId="0" borderId="3" xfId="9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</cellXfs>
  <cellStyles count="15">
    <cellStyle name="Обычный" xfId="0" builtinId="0"/>
    <cellStyle name="Обычный 2" xfId="2"/>
    <cellStyle name="Обычный 3" xfId="1"/>
    <cellStyle name="Обычный 3 2" xfId="4"/>
    <cellStyle name="Обычный 3 3" xfId="6"/>
    <cellStyle name="Обычный 3 3 2" xfId="8"/>
    <cellStyle name="Обычный 3 3 3" xfId="9"/>
    <cellStyle name="Обычный 3 3 3 2" xfId="11"/>
    <cellStyle name="Обычный 3 4" xfId="7"/>
    <cellStyle name="Обычный 3 5" xfId="10"/>
    <cellStyle name="Обычный 3 5 2" xfId="12"/>
    <cellStyle name="Обычный 3 5 2 2" xfId="14"/>
    <cellStyle name="Обычный 4" xfId="3"/>
    <cellStyle name="Обычный 5" xfId="5"/>
    <cellStyle name="Процентный" xfId="1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04"/>
  <sheetViews>
    <sheetView tabSelected="1" zoomScale="70" zoomScaleNormal="70" workbookViewId="0">
      <pane ySplit="4" topLeftCell="A5" activePane="bottomLeft" state="frozen"/>
      <selection pane="bottomLeft" activeCell="B63" sqref="B63:B68"/>
    </sheetView>
  </sheetViews>
  <sheetFormatPr defaultRowHeight="15" x14ac:dyDescent="0.25"/>
  <cols>
    <col min="1" max="1" width="4.28515625" style="1" customWidth="1"/>
    <col min="2" max="2" width="51" style="1" customWidth="1"/>
    <col min="3" max="3" width="21.7109375" style="1" customWidth="1"/>
    <col min="4" max="4" width="17.28515625" style="1" customWidth="1"/>
    <col min="5" max="5" width="17" style="1" customWidth="1"/>
    <col min="6" max="7" width="14.140625" style="1" customWidth="1"/>
    <col min="8" max="8" width="13.7109375" style="1" customWidth="1"/>
    <col min="9" max="9" width="14.85546875" style="1" customWidth="1"/>
    <col min="10" max="10" width="15.140625" style="1" customWidth="1"/>
    <col min="11" max="11" width="18.7109375" style="1" customWidth="1"/>
    <col min="12" max="16384" width="9.140625" style="1"/>
  </cols>
  <sheetData>
    <row r="2" spans="1:19" ht="15.75" x14ac:dyDescent="0.25">
      <c r="A2" s="113" t="s">
        <v>108</v>
      </c>
      <c r="B2" s="113"/>
      <c r="C2" s="113"/>
      <c r="D2" s="113"/>
      <c r="E2" s="113"/>
      <c r="F2" s="113"/>
      <c r="G2" s="113"/>
      <c r="H2" s="113"/>
      <c r="I2" s="113"/>
      <c r="J2" s="113"/>
      <c r="K2" s="35"/>
      <c r="L2" s="35"/>
      <c r="M2" s="35"/>
      <c r="N2" s="35"/>
      <c r="O2" s="35"/>
      <c r="P2" s="35"/>
      <c r="Q2" s="35"/>
      <c r="R2" s="35"/>
      <c r="S2" s="35"/>
    </row>
    <row r="3" spans="1:19" ht="16.5" customHeight="1" x14ac:dyDescent="0.25">
      <c r="A3" s="150" t="s">
        <v>19</v>
      </c>
      <c r="B3" s="125" t="s">
        <v>0</v>
      </c>
      <c r="C3" s="152" t="s">
        <v>1</v>
      </c>
      <c r="D3" s="146" t="s">
        <v>78</v>
      </c>
      <c r="E3" s="147"/>
      <c r="F3" s="147"/>
      <c r="G3" s="147"/>
      <c r="H3" s="147"/>
      <c r="I3" s="147"/>
      <c r="J3" s="148"/>
      <c r="K3" s="20"/>
      <c r="L3" s="20"/>
      <c r="M3" s="20"/>
      <c r="N3" s="20"/>
      <c r="O3" s="20"/>
      <c r="P3" s="20"/>
      <c r="Q3" s="20"/>
      <c r="R3" s="20"/>
      <c r="S3" s="20"/>
    </row>
    <row r="4" spans="1:19" ht="38.25" customHeight="1" x14ac:dyDescent="0.25">
      <c r="A4" s="151"/>
      <c r="B4" s="126"/>
      <c r="C4" s="153"/>
      <c r="D4" s="17" t="s">
        <v>79</v>
      </c>
      <c r="E4" s="17" t="s">
        <v>80</v>
      </c>
      <c r="F4" s="17" t="s">
        <v>81</v>
      </c>
      <c r="G4" s="17" t="s">
        <v>82</v>
      </c>
      <c r="H4" s="17" t="s">
        <v>83</v>
      </c>
      <c r="I4" s="17" t="s">
        <v>84</v>
      </c>
      <c r="J4" s="17" t="s">
        <v>53</v>
      </c>
      <c r="K4" s="20"/>
      <c r="L4" s="20"/>
      <c r="M4" s="20"/>
      <c r="N4" s="20"/>
      <c r="O4" s="20"/>
      <c r="P4" s="20"/>
      <c r="Q4" s="20"/>
      <c r="R4" s="20"/>
      <c r="S4" s="20"/>
    </row>
    <row r="5" spans="1:19" ht="18.75" customHeight="1" x14ac:dyDescent="0.25">
      <c r="A5" s="149" t="s">
        <v>94</v>
      </c>
      <c r="B5" s="149"/>
      <c r="C5" s="149"/>
      <c r="D5" s="149"/>
      <c r="E5" s="149"/>
      <c r="F5" s="149"/>
      <c r="G5" s="149"/>
      <c r="H5" s="149"/>
      <c r="I5" s="149"/>
      <c r="J5" s="149"/>
      <c r="K5" s="21"/>
      <c r="L5" s="21"/>
      <c r="M5" s="21"/>
      <c r="N5" s="21"/>
      <c r="O5" s="21"/>
      <c r="P5" s="21"/>
      <c r="Q5" s="21"/>
      <c r="R5" s="21"/>
      <c r="S5" s="22"/>
    </row>
    <row r="6" spans="1:19" ht="18.75" customHeight="1" x14ac:dyDescent="0.25">
      <c r="A6" s="114">
        <v>1</v>
      </c>
      <c r="B6" s="123" t="s">
        <v>61</v>
      </c>
      <c r="C6" s="62" t="s">
        <v>2</v>
      </c>
      <c r="D6" s="84"/>
      <c r="E6" s="84"/>
      <c r="F6" s="84"/>
      <c r="G6" s="84"/>
      <c r="H6" s="84"/>
      <c r="I6" s="84">
        <v>58</v>
      </c>
      <c r="J6" s="84">
        <v>58</v>
      </c>
      <c r="K6" s="19"/>
      <c r="L6" s="19"/>
      <c r="M6" s="19"/>
      <c r="N6" s="19"/>
      <c r="O6" s="19"/>
      <c r="P6" s="19"/>
      <c r="Q6" s="19"/>
      <c r="R6" s="16"/>
      <c r="S6" s="16"/>
    </row>
    <row r="7" spans="1:19" ht="18.75" customHeight="1" x14ac:dyDescent="0.25">
      <c r="A7" s="115"/>
      <c r="B7" s="124"/>
      <c r="C7" s="60" t="s">
        <v>3</v>
      </c>
      <c r="D7" s="86"/>
      <c r="E7" s="86"/>
      <c r="F7" s="86">
        <v>3</v>
      </c>
      <c r="G7" s="86">
        <v>20</v>
      </c>
      <c r="H7" s="86">
        <v>4</v>
      </c>
      <c r="I7" s="86">
        <v>229</v>
      </c>
      <c r="J7" s="86">
        <v>256</v>
      </c>
      <c r="K7" s="19"/>
      <c r="L7" s="19"/>
      <c r="M7" s="19"/>
      <c r="N7" s="19"/>
      <c r="O7" s="19"/>
      <c r="P7" s="19"/>
      <c r="Q7" s="19"/>
      <c r="R7" s="16"/>
      <c r="S7" s="16"/>
    </row>
    <row r="8" spans="1:19" ht="18.75" customHeight="1" x14ac:dyDescent="0.25">
      <c r="A8" s="115"/>
      <c r="B8" s="124"/>
      <c r="C8" s="60" t="s">
        <v>6</v>
      </c>
      <c r="D8" s="86"/>
      <c r="E8" s="86"/>
      <c r="F8" s="86"/>
      <c r="G8" s="86">
        <v>1</v>
      </c>
      <c r="H8" s="86"/>
      <c r="I8" s="86">
        <v>96</v>
      </c>
      <c r="J8" s="86">
        <v>97</v>
      </c>
      <c r="K8" s="19"/>
      <c r="L8" s="19"/>
      <c r="M8" s="19"/>
      <c r="N8" s="19"/>
      <c r="O8" s="19"/>
      <c r="P8" s="19"/>
      <c r="Q8" s="19"/>
      <c r="R8" s="16"/>
      <c r="S8" s="16"/>
    </row>
    <row r="9" spans="1:19" ht="18.75" customHeight="1" x14ac:dyDescent="0.25">
      <c r="A9" s="115"/>
      <c r="B9" s="124"/>
      <c r="C9" s="60" t="s">
        <v>54</v>
      </c>
      <c r="D9" s="86"/>
      <c r="E9" s="86"/>
      <c r="F9" s="86"/>
      <c r="G9" s="86"/>
      <c r="H9" s="86"/>
      <c r="I9" s="86">
        <v>31</v>
      </c>
      <c r="J9" s="86">
        <v>31</v>
      </c>
      <c r="K9" s="19"/>
      <c r="L9" s="19"/>
      <c r="M9" s="19"/>
      <c r="N9" s="19"/>
      <c r="O9" s="19"/>
      <c r="P9" s="19"/>
      <c r="Q9" s="19"/>
      <c r="R9" s="16"/>
      <c r="S9" s="16"/>
    </row>
    <row r="10" spans="1:19" ht="18.75" customHeight="1" x14ac:dyDescent="0.25">
      <c r="A10" s="115"/>
      <c r="B10" s="124"/>
      <c r="C10" s="60" t="s">
        <v>8</v>
      </c>
      <c r="D10" s="86"/>
      <c r="E10" s="86"/>
      <c r="F10" s="86">
        <v>2</v>
      </c>
      <c r="G10" s="86"/>
      <c r="H10" s="86"/>
      <c r="I10" s="86">
        <v>18</v>
      </c>
      <c r="J10" s="86">
        <v>20</v>
      </c>
      <c r="K10" s="19"/>
      <c r="L10" s="19"/>
      <c r="M10" s="19"/>
      <c r="N10" s="19"/>
      <c r="O10" s="19"/>
      <c r="P10" s="19"/>
      <c r="Q10" s="19"/>
      <c r="R10" s="16"/>
      <c r="S10" s="16"/>
    </row>
    <row r="11" spans="1:19" ht="18.75" customHeight="1" x14ac:dyDescent="0.25">
      <c r="A11" s="115"/>
      <c r="B11" s="124"/>
      <c r="C11" s="60" t="s">
        <v>9</v>
      </c>
      <c r="D11" s="86"/>
      <c r="E11" s="86"/>
      <c r="F11" s="86">
        <v>4</v>
      </c>
      <c r="G11" s="86"/>
      <c r="H11" s="86"/>
      <c r="I11" s="86">
        <v>18</v>
      </c>
      <c r="J11" s="86">
        <f>SUM(F11:I11)</f>
        <v>22</v>
      </c>
      <c r="K11" s="19"/>
      <c r="L11" s="19"/>
      <c r="M11" s="19"/>
      <c r="N11" s="19"/>
      <c r="O11" s="19"/>
      <c r="P11" s="19"/>
      <c r="Q11" s="19"/>
      <c r="R11" s="16"/>
      <c r="S11" s="16"/>
    </row>
    <row r="12" spans="1:19" ht="18.75" customHeight="1" x14ac:dyDescent="0.25">
      <c r="A12" s="115"/>
      <c r="B12" s="124"/>
      <c r="C12" s="60" t="s">
        <v>5</v>
      </c>
      <c r="D12" s="86"/>
      <c r="E12" s="86"/>
      <c r="F12" s="86">
        <v>4</v>
      </c>
      <c r="G12" s="86">
        <v>15</v>
      </c>
      <c r="H12" s="86">
        <v>5</v>
      </c>
      <c r="I12" s="86">
        <v>52</v>
      </c>
      <c r="J12" s="86">
        <f>SUM(F12:I12)</f>
        <v>76</v>
      </c>
      <c r="K12" s="19"/>
      <c r="L12" s="19"/>
      <c r="M12" s="19"/>
      <c r="N12" s="19"/>
      <c r="O12" s="19"/>
      <c r="P12" s="19"/>
      <c r="Q12" s="19"/>
      <c r="R12" s="16"/>
      <c r="S12" s="16"/>
    </row>
    <row r="13" spans="1:19" ht="18.75" customHeight="1" x14ac:dyDescent="0.25">
      <c r="A13" s="116"/>
      <c r="B13" s="124"/>
      <c r="C13" s="43" t="s">
        <v>20</v>
      </c>
      <c r="D13" s="61">
        <f t="shared" ref="D13:J13" si="0">SUM(D6:D12)</f>
        <v>0</v>
      </c>
      <c r="E13" s="61">
        <f t="shared" si="0"/>
        <v>0</v>
      </c>
      <c r="F13" s="61">
        <f t="shared" si="0"/>
        <v>13</v>
      </c>
      <c r="G13" s="61">
        <f t="shared" si="0"/>
        <v>36</v>
      </c>
      <c r="H13" s="61">
        <f t="shared" si="0"/>
        <v>9</v>
      </c>
      <c r="I13" s="61">
        <f t="shared" si="0"/>
        <v>502</v>
      </c>
      <c r="J13" s="61">
        <f t="shared" si="0"/>
        <v>560</v>
      </c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.75" customHeight="1" x14ac:dyDescent="0.25">
      <c r="A14" s="114">
        <v>2</v>
      </c>
      <c r="B14" s="120" t="s">
        <v>114</v>
      </c>
      <c r="C14" s="60" t="s">
        <v>11</v>
      </c>
      <c r="D14" s="86"/>
      <c r="E14" s="86"/>
      <c r="F14" s="86">
        <v>3</v>
      </c>
      <c r="G14" s="86"/>
      <c r="H14" s="86"/>
      <c r="I14" s="86">
        <v>195</v>
      </c>
      <c r="J14" s="86">
        <f>SUM(F14:I14)</f>
        <v>198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8.75" customHeight="1" x14ac:dyDescent="0.25">
      <c r="A15" s="115"/>
      <c r="B15" s="121"/>
      <c r="C15" s="60" t="s">
        <v>3</v>
      </c>
      <c r="D15" s="86"/>
      <c r="E15" s="86">
        <v>1</v>
      </c>
      <c r="F15" s="86">
        <v>3</v>
      </c>
      <c r="G15" s="86"/>
      <c r="H15" s="86">
        <v>3</v>
      </c>
      <c r="I15" s="86">
        <v>304</v>
      </c>
      <c r="J15" s="86">
        <f>SUM(E15:I15)</f>
        <v>311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8.75" customHeight="1" x14ac:dyDescent="0.25">
      <c r="A16" s="115"/>
      <c r="B16" s="121"/>
      <c r="C16" s="60" t="s">
        <v>6</v>
      </c>
      <c r="D16" s="86"/>
      <c r="E16" s="86">
        <v>2</v>
      </c>
      <c r="F16" s="86">
        <v>2</v>
      </c>
      <c r="G16" s="86"/>
      <c r="H16" s="86">
        <v>3</v>
      </c>
      <c r="I16" s="86">
        <v>58</v>
      </c>
      <c r="J16" s="86">
        <f>SUM(E16:I16)</f>
        <v>65</v>
      </c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18.75" customHeight="1" x14ac:dyDescent="0.25">
      <c r="A17" s="115"/>
      <c r="B17" s="121"/>
      <c r="C17" s="60" t="s">
        <v>8</v>
      </c>
      <c r="D17" s="86"/>
      <c r="E17" s="86"/>
      <c r="F17" s="86">
        <v>3</v>
      </c>
      <c r="G17" s="86">
        <v>3</v>
      </c>
      <c r="H17" s="86">
        <v>2</v>
      </c>
      <c r="I17" s="86">
        <v>59</v>
      </c>
      <c r="J17" s="86">
        <f>SUM(F17:I17)</f>
        <v>67</v>
      </c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18.75" customHeight="1" x14ac:dyDescent="0.25">
      <c r="A18" s="115"/>
      <c r="B18" s="121"/>
      <c r="C18" s="60" t="s">
        <v>9</v>
      </c>
      <c r="D18" s="86"/>
      <c r="E18" s="86">
        <v>1</v>
      </c>
      <c r="F18" s="86">
        <v>4</v>
      </c>
      <c r="G18" s="86">
        <v>5</v>
      </c>
      <c r="H18" s="86">
        <v>3</v>
      </c>
      <c r="I18" s="86">
        <v>48</v>
      </c>
      <c r="J18" s="86">
        <f>SUM(E18:I18)</f>
        <v>61</v>
      </c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18.75" customHeight="1" x14ac:dyDescent="0.25">
      <c r="A19" s="116"/>
      <c r="B19" s="121"/>
      <c r="C19" s="43" t="s">
        <v>20</v>
      </c>
      <c r="D19" s="61">
        <f t="shared" ref="D19:J19" si="1">SUM(D14:D18)</f>
        <v>0</v>
      </c>
      <c r="E19" s="61">
        <f t="shared" si="1"/>
        <v>4</v>
      </c>
      <c r="F19" s="61">
        <f t="shared" si="1"/>
        <v>15</v>
      </c>
      <c r="G19" s="61">
        <f t="shared" si="1"/>
        <v>8</v>
      </c>
      <c r="H19" s="61">
        <f t="shared" si="1"/>
        <v>11</v>
      </c>
      <c r="I19" s="61">
        <f t="shared" si="1"/>
        <v>664</v>
      </c>
      <c r="J19" s="61">
        <f t="shared" si="1"/>
        <v>702</v>
      </c>
      <c r="K19" s="16"/>
      <c r="L19" s="16"/>
      <c r="M19" s="16"/>
      <c r="N19" s="16"/>
      <c r="O19" s="16"/>
      <c r="P19" s="16"/>
      <c r="Q19" s="16"/>
      <c r="R19" s="16"/>
      <c r="S19" s="16"/>
    </row>
    <row r="20" spans="1:19" ht="18.75" customHeight="1" x14ac:dyDescent="0.25">
      <c r="A20" s="114">
        <v>3</v>
      </c>
      <c r="B20" s="120" t="s">
        <v>115</v>
      </c>
      <c r="C20" s="60" t="s">
        <v>12</v>
      </c>
      <c r="D20" s="86"/>
      <c r="E20" s="86"/>
      <c r="F20" s="86">
        <v>8</v>
      </c>
      <c r="G20" s="86">
        <v>8</v>
      </c>
      <c r="H20" s="86"/>
      <c r="I20" s="86">
        <v>68</v>
      </c>
      <c r="J20" s="86">
        <f>SUM(F20:I20)</f>
        <v>84</v>
      </c>
      <c r="K20" s="19"/>
      <c r="L20" s="19"/>
      <c r="M20" s="19"/>
      <c r="N20" s="16"/>
      <c r="O20" s="16"/>
      <c r="P20" s="16"/>
      <c r="Q20" s="16"/>
      <c r="R20" s="16"/>
      <c r="S20" s="16"/>
    </row>
    <row r="21" spans="1:19" ht="18.75" customHeight="1" x14ac:dyDescent="0.25">
      <c r="A21" s="115"/>
      <c r="B21" s="121"/>
      <c r="C21" s="60" t="s">
        <v>21</v>
      </c>
      <c r="D21" s="86"/>
      <c r="E21" s="86"/>
      <c r="F21" s="86"/>
      <c r="G21" s="86"/>
      <c r="H21" s="86"/>
      <c r="I21" s="86">
        <v>98</v>
      </c>
      <c r="J21" s="86">
        <f>SUM(I21)</f>
        <v>98</v>
      </c>
      <c r="K21" s="19"/>
      <c r="L21" s="19"/>
      <c r="M21" s="19"/>
      <c r="N21" s="16"/>
      <c r="O21" s="16"/>
      <c r="P21" s="16"/>
      <c r="Q21" s="16"/>
      <c r="R21" s="16"/>
      <c r="S21" s="16"/>
    </row>
    <row r="22" spans="1:19" ht="18.75" customHeight="1" x14ac:dyDescent="0.25">
      <c r="A22" s="115"/>
      <c r="B22" s="121"/>
      <c r="C22" s="60" t="s">
        <v>13</v>
      </c>
      <c r="D22" s="86"/>
      <c r="E22" s="86"/>
      <c r="F22" s="86"/>
      <c r="G22" s="86"/>
      <c r="H22" s="86"/>
      <c r="I22" s="86">
        <v>147</v>
      </c>
      <c r="J22" s="86">
        <f>SUM(I22)</f>
        <v>147</v>
      </c>
      <c r="K22" s="19"/>
      <c r="L22" s="19"/>
      <c r="M22" s="19"/>
      <c r="N22" s="16"/>
      <c r="O22" s="16"/>
      <c r="P22" s="16"/>
      <c r="Q22" s="16"/>
      <c r="R22" s="16"/>
      <c r="S22" s="16"/>
    </row>
    <row r="23" spans="1:19" ht="18.75" customHeight="1" x14ac:dyDescent="0.25">
      <c r="A23" s="115"/>
      <c r="B23" s="121"/>
      <c r="C23" s="60" t="s">
        <v>14</v>
      </c>
      <c r="D23" s="86"/>
      <c r="E23" s="86"/>
      <c r="F23" s="86"/>
      <c r="G23" s="86">
        <v>4</v>
      </c>
      <c r="H23" s="86"/>
      <c r="I23" s="86">
        <v>36</v>
      </c>
      <c r="J23" s="86">
        <f>SUM(F23:I23)</f>
        <v>40</v>
      </c>
      <c r="K23" s="19"/>
      <c r="L23" s="19"/>
      <c r="M23" s="19"/>
      <c r="N23" s="16"/>
      <c r="O23" s="16"/>
      <c r="P23" s="16"/>
      <c r="Q23" s="16"/>
      <c r="R23" s="16"/>
      <c r="S23" s="16"/>
    </row>
    <row r="24" spans="1:19" ht="18.75" customHeight="1" x14ac:dyDescent="0.25">
      <c r="A24" s="116"/>
      <c r="B24" s="122"/>
      <c r="C24" s="43" t="s">
        <v>20</v>
      </c>
      <c r="D24" s="61">
        <f t="shared" ref="D24:J24" si="2">SUM(D20:D23)</f>
        <v>0</v>
      </c>
      <c r="E24" s="61">
        <f t="shared" si="2"/>
        <v>0</v>
      </c>
      <c r="F24" s="61">
        <f t="shared" si="2"/>
        <v>8</v>
      </c>
      <c r="G24" s="61">
        <f t="shared" si="2"/>
        <v>12</v>
      </c>
      <c r="H24" s="61">
        <f t="shared" si="2"/>
        <v>0</v>
      </c>
      <c r="I24" s="61">
        <f t="shared" si="2"/>
        <v>349</v>
      </c>
      <c r="J24" s="61">
        <f t="shared" si="2"/>
        <v>369</v>
      </c>
      <c r="K24" s="16"/>
      <c r="L24" s="16"/>
      <c r="M24" s="16"/>
      <c r="N24" s="16"/>
      <c r="O24" s="16"/>
      <c r="P24" s="16"/>
      <c r="Q24" s="16"/>
      <c r="R24" s="16"/>
      <c r="S24" s="16"/>
    </row>
    <row r="25" spans="1:19" ht="18.75" customHeight="1" x14ac:dyDescent="0.25">
      <c r="A25" s="114">
        <v>4</v>
      </c>
      <c r="B25" s="120" t="s">
        <v>116</v>
      </c>
      <c r="C25" s="60" t="s">
        <v>3</v>
      </c>
      <c r="D25" s="86"/>
      <c r="E25" s="86"/>
      <c r="F25" s="86">
        <v>8</v>
      </c>
      <c r="G25" s="86">
        <v>5</v>
      </c>
      <c r="H25" s="86"/>
      <c r="I25" s="86">
        <v>311</v>
      </c>
      <c r="J25" s="86">
        <f>SUM(E25:I25)</f>
        <v>324</v>
      </c>
      <c r="K25" s="19"/>
      <c r="L25" s="19"/>
      <c r="M25" s="19"/>
      <c r="N25" s="19"/>
      <c r="O25" s="19"/>
      <c r="P25" s="19"/>
      <c r="Q25" s="16"/>
      <c r="R25" s="16"/>
      <c r="S25" s="16"/>
    </row>
    <row r="26" spans="1:19" ht="18.75" customHeight="1" x14ac:dyDescent="0.25">
      <c r="A26" s="115"/>
      <c r="B26" s="121"/>
      <c r="C26" s="60" t="s">
        <v>4</v>
      </c>
      <c r="D26" s="86"/>
      <c r="E26" s="86"/>
      <c r="F26" s="86"/>
      <c r="G26" s="86">
        <v>4</v>
      </c>
      <c r="H26" s="86"/>
      <c r="I26" s="86">
        <v>18</v>
      </c>
      <c r="J26" s="86">
        <f>SUM(G26:I26)</f>
        <v>22</v>
      </c>
      <c r="K26" s="19"/>
      <c r="L26" s="19"/>
      <c r="M26" s="19"/>
      <c r="N26" s="19"/>
      <c r="O26" s="19"/>
      <c r="P26" s="19"/>
      <c r="Q26" s="16"/>
      <c r="R26" s="16"/>
      <c r="S26" s="16"/>
    </row>
    <row r="27" spans="1:19" ht="18.75" customHeight="1" x14ac:dyDescent="0.25">
      <c r="A27" s="115"/>
      <c r="B27" s="121"/>
      <c r="C27" s="60" t="s">
        <v>22</v>
      </c>
      <c r="D27" s="86"/>
      <c r="E27" s="86">
        <v>1</v>
      </c>
      <c r="F27" s="86">
        <v>7</v>
      </c>
      <c r="G27" s="86"/>
      <c r="H27" s="86"/>
      <c r="I27" s="86">
        <v>104</v>
      </c>
      <c r="J27" s="86">
        <f>SUM(E27:I27)</f>
        <v>112</v>
      </c>
      <c r="K27" s="19"/>
      <c r="L27" s="19"/>
      <c r="M27" s="19"/>
      <c r="N27" s="19"/>
      <c r="O27" s="19"/>
      <c r="P27" s="19"/>
      <c r="Q27" s="16"/>
      <c r="R27" s="16"/>
      <c r="S27" s="16"/>
    </row>
    <row r="28" spans="1:19" ht="18.75" customHeight="1" x14ac:dyDescent="0.25">
      <c r="A28" s="116"/>
      <c r="B28" s="122"/>
      <c r="C28" s="43" t="s">
        <v>20</v>
      </c>
      <c r="D28" s="61">
        <f t="shared" ref="D28:J28" si="3">SUM(D25:D27)</f>
        <v>0</v>
      </c>
      <c r="E28" s="61">
        <f t="shared" si="3"/>
        <v>1</v>
      </c>
      <c r="F28" s="61">
        <f t="shared" si="3"/>
        <v>15</v>
      </c>
      <c r="G28" s="61">
        <f t="shared" si="3"/>
        <v>9</v>
      </c>
      <c r="H28" s="61">
        <f t="shared" si="3"/>
        <v>0</v>
      </c>
      <c r="I28" s="61">
        <f t="shared" si="3"/>
        <v>433</v>
      </c>
      <c r="J28" s="61">
        <f t="shared" si="3"/>
        <v>458</v>
      </c>
      <c r="K28" s="16"/>
      <c r="L28" s="16"/>
      <c r="M28" s="16"/>
      <c r="N28" s="16"/>
      <c r="O28" s="16"/>
      <c r="P28" s="16"/>
      <c r="Q28" s="16"/>
      <c r="R28" s="16"/>
      <c r="S28" s="16"/>
    </row>
    <row r="29" spans="1:19" ht="18.75" customHeight="1" x14ac:dyDescent="0.25">
      <c r="A29" s="114">
        <v>5</v>
      </c>
      <c r="B29" s="120" t="s">
        <v>117</v>
      </c>
      <c r="C29" s="60" t="s">
        <v>66</v>
      </c>
      <c r="D29" s="86"/>
      <c r="E29" s="86"/>
      <c r="F29" s="86">
        <v>2</v>
      </c>
      <c r="G29" s="86">
        <v>3</v>
      </c>
      <c r="H29" s="86">
        <v>11</v>
      </c>
      <c r="I29" s="86">
        <v>53</v>
      </c>
      <c r="J29" s="86">
        <f>SUM(F29:I29)</f>
        <v>69</v>
      </c>
      <c r="K29" s="19"/>
      <c r="L29" s="19"/>
      <c r="M29" s="19"/>
      <c r="N29" s="19"/>
      <c r="O29" s="19"/>
      <c r="P29" s="19"/>
      <c r="Q29" s="19"/>
      <c r="R29" s="19"/>
      <c r="S29" s="19"/>
    </row>
    <row r="30" spans="1:19" ht="18.75" customHeight="1" x14ac:dyDescent="0.25">
      <c r="A30" s="115"/>
      <c r="B30" s="121"/>
      <c r="C30" s="60" t="s">
        <v>15</v>
      </c>
      <c r="D30" s="86"/>
      <c r="E30" s="86"/>
      <c r="F30" s="86">
        <v>9</v>
      </c>
      <c r="G30" s="86">
        <v>6</v>
      </c>
      <c r="H30" s="86">
        <v>91</v>
      </c>
      <c r="I30" s="86">
        <v>192</v>
      </c>
      <c r="J30" s="86">
        <f>SUM(F30:I30)</f>
        <v>298</v>
      </c>
      <c r="K30" s="19"/>
      <c r="L30" s="19"/>
      <c r="M30" s="19"/>
      <c r="N30" s="19"/>
      <c r="O30" s="19"/>
      <c r="P30" s="19"/>
      <c r="Q30" s="19"/>
      <c r="R30" s="19"/>
      <c r="S30" s="19"/>
    </row>
    <row r="31" spans="1:19" ht="18.75" customHeight="1" x14ac:dyDescent="0.25">
      <c r="A31" s="115"/>
      <c r="B31" s="121"/>
      <c r="C31" s="60" t="s">
        <v>10</v>
      </c>
      <c r="D31" s="86"/>
      <c r="E31" s="86"/>
      <c r="F31" s="86"/>
      <c r="G31" s="86"/>
      <c r="H31" s="86"/>
      <c r="I31" s="86">
        <v>69</v>
      </c>
      <c r="J31" s="86">
        <f>SUM(I31)</f>
        <v>69</v>
      </c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8.75" customHeight="1" x14ac:dyDescent="0.25">
      <c r="A32" s="115"/>
      <c r="B32" s="121"/>
      <c r="C32" s="60" t="s">
        <v>67</v>
      </c>
      <c r="D32" s="86"/>
      <c r="E32" s="86"/>
      <c r="F32" s="86"/>
      <c r="G32" s="86"/>
      <c r="H32" s="86"/>
      <c r="I32" s="86"/>
      <c r="J32" s="86"/>
      <c r="K32" s="19"/>
      <c r="L32" s="19"/>
      <c r="M32" s="19"/>
      <c r="N32" s="19"/>
      <c r="O32" s="19"/>
      <c r="P32" s="19"/>
      <c r="Q32" s="19"/>
      <c r="R32" s="19"/>
      <c r="S32" s="19"/>
    </row>
    <row r="33" spans="1:19" ht="18.75" customHeight="1" x14ac:dyDescent="0.25">
      <c r="A33" s="116"/>
      <c r="B33" s="122"/>
      <c r="C33" s="43" t="s">
        <v>20</v>
      </c>
      <c r="D33" s="61">
        <f t="shared" ref="D33:J33" si="4">SUM(D29:D32)</f>
        <v>0</v>
      </c>
      <c r="E33" s="61">
        <f t="shared" si="4"/>
        <v>0</v>
      </c>
      <c r="F33" s="61">
        <f t="shared" si="4"/>
        <v>11</v>
      </c>
      <c r="G33" s="61">
        <f t="shared" si="4"/>
        <v>9</v>
      </c>
      <c r="H33" s="61">
        <f t="shared" si="4"/>
        <v>102</v>
      </c>
      <c r="I33" s="61">
        <f t="shared" si="4"/>
        <v>314</v>
      </c>
      <c r="J33" s="61">
        <f t="shared" si="4"/>
        <v>436</v>
      </c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18.75" customHeight="1" x14ac:dyDescent="0.25">
      <c r="A34" s="114">
        <v>6</v>
      </c>
      <c r="B34" s="120" t="s">
        <v>118</v>
      </c>
      <c r="C34" s="60" t="s">
        <v>3</v>
      </c>
      <c r="D34" s="86"/>
      <c r="E34" s="86">
        <v>1</v>
      </c>
      <c r="F34" s="86">
        <v>3</v>
      </c>
      <c r="G34" s="86"/>
      <c r="H34" s="86"/>
      <c r="I34" s="86">
        <v>76</v>
      </c>
      <c r="J34" s="86">
        <f>SUM(E34:I34)</f>
        <v>80</v>
      </c>
      <c r="K34" s="19"/>
      <c r="L34" s="19"/>
      <c r="M34" s="16"/>
      <c r="N34" s="16"/>
      <c r="O34" s="16"/>
      <c r="P34" s="16"/>
      <c r="Q34" s="16"/>
      <c r="R34" s="16"/>
      <c r="S34" s="16"/>
    </row>
    <row r="35" spans="1:19" ht="18.75" customHeight="1" x14ac:dyDescent="0.25">
      <c r="A35" s="115"/>
      <c r="B35" s="121"/>
      <c r="C35" s="60" t="s">
        <v>9</v>
      </c>
      <c r="D35" s="86"/>
      <c r="E35" s="86">
        <v>1</v>
      </c>
      <c r="F35" s="86">
        <v>5</v>
      </c>
      <c r="G35" s="86">
        <v>16</v>
      </c>
      <c r="H35" s="86">
        <v>10</v>
      </c>
      <c r="I35" s="86">
        <v>94</v>
      </c>
      <c r="J35" s="86">
        <f>SUM(E35:I35)</f>
        <v>126</v>
      </c>
      <c r="K35" s="19"/>
      <c r="L35" s="19"/>
      <c r="M35" s="16"/>
      <c r="N35" s="16"/>
      <c r="O35" s="16"/>
      <c r="P35" s="16"/>
      <c r="Q35" s="16"/>
      <c r="R35" s="16"/>
      <c r="S35" s="16"/>
    </row>
    <row r="36" spans="1:19" ht="18.75" customHeight="1" x14ac:dyDescent="0.25">
      <c r="A36" s="115"/>
      <c r="B36" s="121"/>
      <c r="C36" s="60" t="s">
        <v>8</v>
      </c>
      <c r="D36" s="86"/>
      <c r="E36" s="86"/>
      <c r="F36" s="86">
        <v>5</v>
      </c>
      <c r="G36" s="86">
        <v>10</v>
      </c>
      <c r="H36" s="86">
        <v>5</v>
      </c>
      <c r="I36" s="86">
        <v>146</v>
      </c>
      <c r="J36" s="86">
        <f>SUM(F36:I36)</f>
        <v>166</v>
      </c>
      <c r="K36" s="19"/>
      <c r="L36" s="19"/>
      <c r="M36" s="16"/>
      <c r="N36" s="16"/>
      <c r="O36" s="16"/>
      <c r="P36" s="16"/>
      <c r="Q36" s="16"/>
      <c r="R36" s="16"/>
      <c r="S36" s="16"/>
    </row>
    <row r="37" spans="1:19" ht="18.75" customHeight="1" x14ac:dyDescent="0.25">
      <c r="A37" s="116"/>
      <c r="B37" s="122"/>
      <c r="C37" s="43" t="s">
        <v>20</v>
      </c>
      <c r="D37" s="61">
        <f t="shared" ref="D37:J37" si="5">SUM(D34:D36)</f>
        <v>0</v>
      </c>
      <c r="E37" s="61">
        <f t="shared" si="5"/>
        <v>2</v>
      </c>
      <c r="F37" s="61">
        <f t="shared" si="5"/>
        <v>13</v>
      </c>
      <c r="G37" s="61">
        <f t="shared" si="5"/>
        <v>26</v>
      </c>
      <c r="H37" s="61">
        <f t="shared" si="5"/>
        <v>15</v>
      </c>
      <c r="I37" s="61">
        <f t="shared" si="5"/>
        <v>316</v>
      </c>
      <c r="J37" s="61">
        <f t="shared" si="5"/>
        <v>372</v>
      </c>
      <c r="K37" s="16"/>
      <c r="L37" s="16"/>
      <c r="M37" s="16"/>
      <c r="N37" s="16"/>
      <c r="O37" s="16"/>
      <c r="P37" s="16"/>
      <c r="Q37" s="16"/>
      <c r="R37" s="16"/>
      <c r="S37" s="16"/>
    </row>
    <row r="38" spans="1:19" ht="18.75" customHeight="1" x14ac:dyDescent="0.25">
      <c r="A38" s="114">
        <v>7</v>
      </c>
      <c r="B38" s="120" t="s">
        <v>119</v>
      </c>
      <c r="C38" s="60" t="s">
        <v>11</v>
      </c>
      <c r="D38" s="86">
        <v>1</v>
      </c>
      <c r="E38" s="86"/>
      <c r="F38" s="86">
        <v>1</v>
      </c>
      <c r="G38" s="86">
        <v>17</v>
      </c>
      <c r="H38" s="86">
        <v>5</v>
      </c>
      <c r="I38" s="86">
        <v>784</v>
      </c>
      <c r="J38" s="86">
        <f>SUM(D38:I38)</f>
        <v>808</v>
      </c>
      <c r="K38" s="19"/>
      <c r="L38" s="19"/>
      <c r="M38" s="19"/>
      <c r="N38" s="19"/>
      <c r="O38" s="19"/>
      <c r="P38" s="19"/>
      <c r="Q38" s="19"/>
      <c r="R38" s="19"/>
      <c r="S38" s="19"/>
    </row>
    <row r="39" spans="1:19" ht="18.75" customHeight="1" x14ac:dyDescent="0.25">
      <c r="A39" s="115"/>
      <c r="B39" s="121"/>
      <c r="C39" s="60" t="s">
        <v>16</v>
      </c>
      <c r="D39" s="86"/>
      <c r="E39" s="86"/>
      <c r="F39" s="86">
        <v>3</v>
      </c>
      <c r="G39" s="86">
        <v>3</v>
      </c>
      <c r="H39" s="86">
        <v>5</v>
      </c>
      <c r="I39" s="86">
        <v>39</v>
      </c>
      <c r="J39" s="86">
        <f>SUM(F39:I39)</f>
        <v>50</v>
      </c>
      <c r="K39" s="19"/>
      <c r="L39" s="19"/>
      <c r="M39" s="19"/>
      <c r="N39" s="19"/>
      <c r="O39" s="19"/>
      <c r="P39" s="19"/>
      <c r="Q39" s="19"/>
      <c r="R39" s="19"/>
      <c r="S39" s="19"/>
    </row>
    <row r="40" spans="1:19" ht="18.75" customHeight="1" x14ac:dyDescent="0.25">
      <c r="A40" s="116"/>
      <c r="B40" s="122"/>
      <c r="C40" s="43" t="s">
        <v>20</v>
      </c>
      <c r="D40" s="61">
        <f t="shared" ref="D40:J40" si="6">SUM(D38:D39)</f>
        <v>1</v>
      </c>
      <c r="E40" s="61">
        <f t="shared" si="6"/>
        <v>0</v>
      </c>
      <c r="F40" s="61">
        <f t="shared" si="6"/>
        <v>4</v>
      </c>
      <c r="G40" s="61">
        <f t="shared" si="6"/>
        <v>20</v>
      </c>
      <c r="H40" s="61">
        <f t="shared" si="6"/>
        <v>10</v>
      </c>
      <c r="I40" s="61">
        <f t="shared" si="6"/>
        <v>823</v>
      </c>
      <c r="J40" s="61">
        <f t="shared" si="6"/>
        <v>858</v>
      </c>
      <c r="K40" s="16"/>
      <c r="L40" s="16"/>
      <c r="M40" s="16"/>
      <c r="N40" s="16"/>
      <c r="O40" s="16"/>
      <c r="P40" s="16"/>
      <c r="Q40" s="16"/>
      <c r="R40" s="16"/>
      <c r="S40" s="16"/>
    </row>
    <row r="41" spans="1:19" ht="18.75" customHeight="1" x14ac:dyDescent="0.25">
      <c r="A41" s="114">
        <v>8</v>
      </c>
      <c r="B41" s="120" t="s">
        <v>120</v>
      </c>
      <c r="C41" s="60" t="s">
        <v>2</v>
      </c>
      <c r="D41" s="86"/>
      <c r="E41" s="86"/>
      <c r="F41" s="86"/>
      <c r="G41" s="86"/>
      <c r="H41" s="86"/>
      <c r="I41" s="86">
        <v>61</v>
      </c>
      <c r="J41" s="86">
        <f>SUM(I41)</f>
        <v>61</v>
      </c>
      <c r="K41" s="19"/>
      <c r="L41" s="19"/>
      <c r="M41" s="19"/>
      <c r="N41" s="19"/>
      <c r="O41" s="19"/>
      <c r="P41" s="19"/>
      <c r="Q41" s="16"/>
      <c r="R41" s="16"/>
      <c r="S41" s="16"/>
    </row>
    <row r="42" spans="1:19" ht="18.75" customHeight="1" x14ac:dyDescent="0.25">
      <c r="A42" s="115"/>
      <c r="B42" s="121"/>
      <c r="C42" s="60" t="s">
        <v>6</v>
      </c>
      <c r="D42" s="86"/>
      <c r="E42" s="86"/>
      <c r="F42" s="86"/>
      <c r="G42" s="86">
        <v>1</v>
      </c>
      <c r="H42" s="86">
        <v>1</v>
      </c>
      <c r="I42" s="86">
        <v>267</v>
      </c>
      <c r="J42" s="86">
        <f>SUM(G42:I42)</f>
        <v>269</v>
      </c>
      <c r="K42" s="19"/>
      <c r="L42" s="19"/>
      <c r="M42" s="19"/>
      <c r="N42" s="19"/>
      <c r="O42" s="19"/>
      <c r="P42" s="19"/>
      <c r="Q42" s="16"/>
      <c r="R42" s="16"/>
      <c r="S42" s="16"/>
    </row>
    <row r="43" spans="1:19" ht="18.75" customHeight="1" x14ac:dyDescent="0.25">
      <c r="A43" s="115"/>
      <c r="B43" s="121"/>
      <c r="C43" s="60" t="s">
        <v>71</v>
      </c>
      <c r="D43" s="86"/>
      <c r="E43" s="86"/>
      <c r="F43" s="86">
        <v>2</v>
      </c>
      <c r="G43" s="86">
        <v>5</v>
      </c>
      <c r="H43" s="86">
        <v>1</v>
      </c>
      <c r="I43" s="86">
        <v>49</v>
      </c>
      <c r="J43" s="86">
        <f>SUM(F43:I43)</f>
        <v>57</v>
      </c>
      <c r="K43" s="19"/>
      <c r="L43" s="19"/>
      <c r="M43" s="19"/>
      <c r="N43" s="19"/>
      <c r="O43" s="19"/>
      <c r="P43" s="19"/>
      <c r="Q43" s="16"/>
      <c r="R43" s="16"/>
      <c r="S43" s="16"/>
    </row>
    <row r="44" spans="1:19" ht="18.75" customHeight="1" x14ac:dyDescent="0.25">
      <c r="A44" s="115"/>
      <c r="B44" s="121"/>
      <c r="C44" s="60" t="s">
        <v>5</v>
      </c>
      <c r="D44" s="86"/>
      <c r="E44" s="86"/>
      <c r="F44" s="86">
        <v>4</v>
      </c>
      <c r="G44" s="86">
        <v>14</v>
      </c>
      <c r="H44" s="86">
        <v>13</v>
      </c>
      <c r="I44" s="86">
        <v>67</v>
      </c>
      <c r="J44" s="86">
        <f>SUM(F44:I44)</f>
        <v>98</v>
      </c>
      <c r="K44" s="19"/>
      <c r="L44" s="19"/>
      <c r="M44" s="19"/>
      <c r="N44" s="19"/>
      <c r="O44" s="19"/>
      <c r="P44" s="19"/>
      <c r="Q44" s="16"/>
      <c r="R44" s="16"/>
      <c r="S44" s="16"/>
    </row>
    <row r="45" spans="1:19" ht="18.75" customHeight="1" x14ac:dyDescent="0.25">
      <c r="A45" s="116"/>
      <c r="B45" s="122"/>
      <c r="C45" s="43" t="s">
        <v>20</v>
      </c>
      <c r="D45" s="61">
        <f t="shared" ref="D45:J45" si="7">SUM(D41:D44)</f>
        <v>0</v>
      </c>
      <c r="E45" s="61">
        <f t="shared" si="7"/>
        <v>0</v>
      </c>
      <c r="F45" s="61">
        <f t="shared" si="7"/>
        <v>6</v>
      </c>
      <c r="G45" s="61">
        <f t="shared" si="7"/>
        <v>20</v>
      </c>
      <c r="H45" s="61">
        <f t="shared" si="7"/>
        <v>15</v>
      </c>
      <c r="I45" s="61">
        <f t="shared" si="7"/>
        <v>444</v>
      </c>
      <c r="J45" s="61">
        <f t="shared" si="7"/>
        <v>485</v>
      </c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18.75" customHeight="1" x14ac:dyDescent="0.25">
      <c r="A46" s="137" t="s">
        <v>97</v>
      </c>
      <c r="B46" s="138"/>
      <c r="C46" s="139"/>
      <c r="D46" s="61">
        <f>D13+D19+D24+D28+D33+D37+D40+D45</f>
        <v>1</v>
      </c>
      <c r="E46" s="61">
        <f t="shared" ref="E46:J46" si="8">E13+E19+E24+E28+E33+E37+E40+E45</f>
        <v>7</v>
      </c>
      <c r="F46" s="61">
        <f t="shared" si="8"/>
        <v>85</v>
      </c>
      <c r="G46" s="61">
        <f t="shared" si="8"/>
        <v>140</v>
      </c>
      <c r="H46" s="61">
        <f t="shared" si="8"/>
        <v>162</v>
      </c>
      <c r="I46" s="61">
        <f t="shared" si="8"/>
        <v>3845</v>
      </c>
      <c r="J46" s="61">
        <f t="shared" si="8"/>
        <v>4240</v>
      </c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18.75" customHeight="1" x14ac:dyDescent="0.25">
      <c r="A47" s="133" t="s">
        <v>95</v>
      </c>
      <c r="B47" s="134"/>
      <c r="C47" s="134"/>
      <c r="D47" s="134"/>
      <c r="E47" s="134"/>
      <c r="F47" s="134"/>
      <c r="G47" s="134"/>
      <c r="H47" s="134"/>
      <c r="I47" s="134"/>
      <c r="J47" s="135"/>
      <c r="K47" s="16"/>
      <c r="L47" s="16"/>
      <c r="M47" s="16"/>
      <c r="N47" s="16"/>
      <c r="O47" s="16"/>
      <c r="P47" s="16"/>
      <c r="Q47" s="16"/>
      <c r="R47" s="16"/>
      <c r="S47" s="16"/>
    </row>
    <row r="48" spans="1:19" ht="18.75" customHeight="1" x14ac:dyDescent="0.25">
      <c r="A48" s="114">
        <v>9</v>
      </c>
      <c r="B48" s="120" t="s">
        <v>121</v>
      </c>
      <c r="C48" s="18" t="s">
        <v>12</v>
      </c>
      <c r="D48" s="86"/>
      <c r="E48" s="86"/>
      <c r="F48" s="86"/>
      <c r="G48" s="86"/>
      <c r="H48" s="86"/>
      <c r="I48" s="86"/>
      <c r="J48" s="86"/>
      <c r="K48" s="19"/>
      <c r="L48" s="19"/>
      <c r="M48" s="19"/>
      <c r="N48" s="19"/>
      <c r="O48" s="19"/>
      <c r="P48" s="19"/>
      <c r="Q48" s="19"/>
      <c r="R48" s="19"/>
      <c r="S48" s="16"/>
    </row>
    <row r="49" spans="1:19" ht="18.75" customHeight="1" x14ac:dyDescent="0.25">
      <c r="A49" s="115"/>
      <c r="B49" s="121"/>
      <c r="C49" s="18" t="s">
        <v>17</v>
      </c>
      <c r="D49" s="86"/>
      <c r="E49" s="86"/>
      <c r="F49" s="86"/>
      <c r="G49" s="86"/>
      <c r="H49" s="86"/>
      <c r="I49" s="86">
        <v>95</v>
      </c>
      <c r="J49" s="86">
        <f>SUM(I49)</f>
        <v>95</v>
      </c>
      <c r="K49" s="19"/>
      <c r="L49" s="19"/>
      <c r="M49" s="19"/>
      <c r="N49" s="19"/>
      <c r="O49" s="19"/>
      <c r="P49" s="19"/>
      <c r="Q49" s="19"/>
      <c r="R49" s="19"/>
      <c r="S49" s="16"/>
    </row>
    <row r="50" spans="1:19" ht="18.75" customHeight="1" x14ac:dyDescent="0.25">
      <c r="A50" s="116"/>
      <c r="B50" s="122"/>
      <c r="C50" s="43" t="s">
        <v>20</v>
      </c>
      <c r="D50" s="61">
        <f t="shared" ref="D50:J50" si="9">SUM(D48:D49)</f>
        <v>0</v>
      </c>
      <c r="E50" s="61">
        <f t="shared" si="9"/>
        <v>0</v>
      </c>
      <c r="F50" s="61">
        <f t="shared" si="9"/>
        <v>0</v>
      </c>
      <c r="G50" s="61">
        <f t="shared" si="9"/>
        <v>0</v>
      </c>
      <c r="H50" s="61">
        <f t="shared" si="9"/>
        <v>0</v>
      </c>
      <c r="I50" s="61">
        <f t="shared" si="9"/>
        <v>95</v>
      </c>
      <c r="J50" s="61">
        <f t="shared" si="9"/>
        <v>95</v>
      </c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18.75" customHeight="1" x14ac:dyDescent="0.25">
      <c r="A51" s="114">
        <v>10</v>
      </c>
      <c r="B51" s="120" t="s">
        <v>122</v>
      </c>
      <c r="C51" s="60" t="s">
        <v>18</v>
      </c>
      <c r="D51" s="86"/>
      <c r="E51" s="86"/>
      <c r="F51" s="86"/>
      <c r="G51" s="86"/>
      <c r="H51" s="86"/>
      <c r="I51" s="86">
        <v>27</v>
      </c>
      <c r="J51" s="86">
        <f>SUM(I51)</f>
        <v>27</v>
      </c>
      <c r="K51" s="19"/>
      <c r="L51" s="19"/>
      <c r="M51" s="19"/>
      <c r="N51" s="19"/>
      <c r="O51" s="19"/>
      <c r="P51" s="19"/>
      <c r="Q51" s="19"/>
      <c r="R51" s="19"/>
      <c r="S51" s="16"/>
    </row>
    <row r="52" spans="1:19" ht="18.75" customHeight="1" x14ac:dyDescent="0.25">
      <c r="A52" s="115"/>
      <c r="B52" s="121"/>
      <c r="C52" s="60" t="s">
        <v>74</v>
      </c>
      <c r="D52" s="86"/>
      <c r="E52" s="86"/>
      <c r="F52" s="86"/>
      <c r="G52" s="86"/>
      <c r="H52" s="86"/>
      <c r="I52" s="86">
        <v>12</v>
      </c>
      <c r="J52" s="86">
        <f>SUM(I52)</f>
        <v>12</v>
      </c>
      <c r="K52" s="19"/>
      <c r="L52" s="19"/>
      <c r="M52" s="19"/>
      <c r="N52" s="19"/>
      <c r="O52" s="19"/>
      <c r="P52" s="19"/>
      <c r="Q52" s="19"/>
      <c r="R52" s="19"/>
      <c r="S52" s="16"/>
    </row>
    <row r="53" spans="1:19" ht="18.75" customHeight="1" x14ac:dyDescent="0.25">
      <c r="A53" s="116"/>
      <c r="B53" s="122"/>
      <c r="C53" s="43" t="s">
        <v>20</v>
      </c>
      <c r="D53" s="61">
        <f t="shared" ref="D53:J53" si="10">SUM(D51:D52)</f>
        <v>0</v>
      </c>
      <c r="E53" s="61">
        <f t="shared" si="10"/>
        <v>0</v>
      </c>
      <c r="F53" s="61">
        <f t="shared" si="10"/>
        <v>0</v>
      </c>
      <c r="G53" s="61">
        <f t="shared" si="10"/>
        <v>0</v>
      </c>
      <c r="H53" s="61">
        <f t="shared" si="10"/>
        <v>0</v>
      </c>
      <c r="I53" s="61">
        <f t="shared" si="10"/>
        <v>39</v>
      </c>
      <c r="J53" s="61">
        <f t="shared" si="10"/>
        <v>39</v>
      </c>
      <c r="K53" s="16"/>
      <c r="L53" s="16"/>
      <c r="M53" s="16"/>
      <c r="N53" s="16"/>
      <c r="O53" s="16"/>
      <c r="P53" s="16"/>
      <c r="Q53" s="16"/>
      <c r="R53" s="16"/>
      <c r="S53" s="16"/>
    </row>
    <row r="54" spans="1:19" ht="18.75" customHeight="1" x14ac:dyDescent="0.25">
      <c r="A54" s="114">
        <v>11</v>
      </c>
      <c r="B54" s="120" t="s">
        <v>123</v>
      </c>
      <c r="C54" s="60" t="s">
        <v>10</v>
      </c>
      <c r="D54" s="86"/>
      <c r="E54" s="86"/>
      <c r="F54" s="86">
        <v>2</v>
      </c>
      <c r="G54" s="86">
        <v>19</v>
      </c>
      <c r="H54" s="86">
        <v>46</v>
      </c>
      <c r="I54" s="86">
        <v>476</v>
      </c>
      <c r="J54" s="86">
        <f>SUM(F54:I54)</f>
        <v>543</v>
      </c>
      <c r="K54" s="19"/>
      <c r="L54" s="19"/>
      <c r="M54" s="19"/>
      <c r="N54" s="19"/>
      <c r="O54" s="19"/>
      <c r="P54" s="19"/>
      <c r="Q54" s="19"/>
      <c r="R54" s="19"/>
      <c r="S54" s="16"/>
    </row>
    <row r="55" spans="1:19" ht="18.75" customHeight="1" x14ac:dyDescent="0.25">
      <c r="A55" s="115"/>
      <c r="B55" s="121"/>
      <c r="C55" s="60" t="s">
        <v>7</v>
      </c>
      <c r="D55" s="86"/>
      <c r="E55" s="86"/>
      <c r="F55" s="86"/>
      <c r="G55" s="86"/>
      <c r="H55" s="86"/>
      <c r="I55" s="86"/>
      <c r="J55" s="86"/>
      <c r="K55" s="19"/>
      <c r="L55" s="19"/>
      <c r="M55" s="19"/>
      <c r="N55" s="19"/>
      <c r="O55" s="19"/>
      <c r="P55" s="19"/>
      <c r="Q55" s="19"/>
      <c r="R55" s="19"/>
      <c r="S55" s="16"/>
    </row>
    <row r="56" spans="1:19" ht="18.75" customHeight="1" x14ac:dyDescent="0.25">
      <c r="A56" s="116"/>
      <c r="B56" s="122"/>
      <c r="C56" s="43" t="s">
        <v>20</v>
      </c>
      <c r="D56" s="61">
        <f t="shared" ref="D56:J56" si="11">SUM(D54:D55)</f>
        <v>0</v>
      </c>
      <c r="E56" s="61">
        <f t="shared" si="11"/>
        <v>0</v>
      </c>
      <c r="F56" s="61">
        <f t="shared" si="11"/>
        <v>2</v>
      </c>
      <c r="G56" s="61">
        <f t="shared" si="11"/>
        <v>19</v>
      </c>
      <c r="H56" s="61">
        <f t="shared" si="11"/>
        <v>46</v>
      </c>
      <c r="I56" s="61">
        <f t="shared" si="11"/>
        <v>476</v>
      </c>
      <c r="J56" s="61">
        <f t="shared" si="11"/>
        <v>543</v>
      </c>
      <c r="K56" s="16"/>
      <c r="L56" s="16"/>
      <c r="M56" s="16"/>
      <c r="N56" s="16"/>
      <c r="O56" s="16"/>
      <c r="P56" s="16"/>
      <c r="Q56" s="16"/>
      <c r="R56" s="16"/>
      <c r="S56" s="16"/>
    </row>
    <row r="57" spans="1:19" ht="18.75" customHeight="1" x14ac:dyDescent="0.25">
      <c r="A57" s="140" t="s">
        <v>97</v>
      </c>
      <c r="B57" s="140"/>
      <c r="C57" s="140"/>
      <c r="D57" s="68"/>
      <c r="E57" s="68"/>
      <c r="F57" s="68">
        <f>F56</f>
        <v>2</v>
      </c>
      <c r="G57" s="68">
        <f>G53+G56</f>
        <v>19</v>
      </c>
      <c r="H57" s="68">
        <f>H54</f>
        <v>46</v>
      </c>
      <c r="I57" s="68">
        <f>I50+I53+I56</f>
        <v>610</v>
      </c>
      <c r="J57" s="68">
        <f>J50+J53+J56</f>
        <v>677</v>
      </c>
      <c r="K57" s="16"/>
      <c r="L57" s="16"/>
      <c r="M57" s="16"/>
      <c r="N57" s="16"/>
      <c r="O57" s="16"/>
      <c r="P57" s="16"/>
      <c r="Q57" s="16"/>
      <c r="R57" s="16"/>
      <c r="S57" s="16"/>
    </row>
    <row r="58" spans="1:19" ht="18.75" customHeight="1" x14ac:dyDescent="0.25">
      <c r="A58" s="141" t="s">
        <v>96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6"/>
      <c r="L58" s="16"/>
      <c r="M58" s="16"/>
      <c r="N58" s="16"/>
      <c r="O58" s="16"/>
      <c r="P58" s="16"/>
      <c r="Q58" s="16"/>
      <c r="R58" s="16"/>
      <c r="S58" s="16"/>
    </row>
    <row r="59" spans="1:19" ht="23.25" customHeight="1" x14ac:dyDescent="0.25">
      <c r="A59" s="114">
        <v>12</v>
      </c>
      <c r="B59" s="136" t="s">
        <v>76</v>
      </c>
      <c r="C59" s="12" t="s">
        <v>3</v>
      </c>
      <c r="D59" s="86"/>
      <c r="E59" s="86">
        <v>1</v>
      </c>
      <c r="F59" s="86">
        <v>4</v>
      </c>
      <c r="G59" s="86">
        <v>8</v>
      </c>
      <c r="H59" s="86">
        <v>5</v>
      </c>
      <c r="I59" s="86">
        <v>256</v>
      </c>
      <c r="J59" s="86">
        <v>274</v>
      </c>
      <c r="K59" s="16"/>
      <c r="L59" s="16"/>
      <c r="M59" s="16"/>
      <c r="N59" s="16"/>
      <c r="O59" s="16"/>
      <c r="P59" s="16"/>
      <c r="Q59" s="16"/>
      <c r="R59" s="16"/>
      <c r="S59" s="16"/>
    </row>
    <row r="60" spans="1:19" ht="18.75" customHeight="1" x14ac:dyDescent="0.25">
      <c r="A60" s="116"/>
      <c r="B60" s="123"/>
      <c r="C60" s="44" t="s">
        <v>20</v>
      </c>
      <c r="D60" s="61">
        <f t="shared" ref="D60:J60" si="12">SUM(D59)</f>
        <v>0</v>
      </c>
      <c r="E60" s="61">
        <f t="shared" si="12"/>
        <v>1</v>
      </c>
      <c r="F60" s="61">
        <f t="shared" si="12"/>
        <v>4</v>
      </c>
      <c r="G60" s="61">
        <f t="shared" si="12"/>
        <v>8</v>
      </c>
      <c r="H60" s="61">
        <f t="shared" si="12"/>
        <v>5</v>
      </c>
      <c r="I60" s="61">
        <f t="shared" si="12"/>
        <v>256</v>
      </c>
      <c r="J60" s="61">
        <f t="shared" si="12"/>
        <v>274</v>
      </c>
      <c r="K60" s="16"/>
      <c r="L60" s="16"/>
      <c r="M60" s="16"/>
      <c r="N60" s="16"/>
      <c r="O60" s="16"/>
      <c r="P60" s="16"/>
      <c r="Q60" s="16"/>
      <c r="R60" s="16"/>
      <c r="S60" s="16"/>
    </row>
    <row r="61" spans="1:19" ht="17.25" customHeight="1" x14ac:dyDescent="0.25">
      <c r="A61" s="61"/>
      <c r="B61" s="127" t="s">
        <v>91</v>
      </c>
      <c r="C61" s="129"/>
      <c r="D61" s="61">
        <f t="shared" ref="D61:J61" si="13">SUM(D46+D57+D60)</f>
        <v>1</v>
      </c>
      <c r="E61" s="61">
        <f t="shared" si="13"/>
        <v>8</v>
      </c>
      <c r="F61" s="61">
        <f t="shared" si="13"/>
        <v>91</v>
      </c>
      <c r="G61" s="61">
        <f t="shared" si="13"/>
        <v>167</v>
      </c>
      <c r="H61" s="61">
        <f t="shared" si="13"/>
        <v>213</v>
      </c>
      <c r="I61" s="61">
        <f t="shared" si="13"/>
        <v>4711</v>
      </c>
      <c r="J61" s="61">
        <f t="shared" si="13"/>
        <v>5191</v>
      </c>
      <c r="K61" s="16"/>
      <c r="L61" s="16"/>
      <c r="M61" s="16"/>
      <c r="N61" s="16"/>
      <c r="O61" s="16"/>
      <c r="P61" s="16"/>
      <c r="Q61" s="16"/>
      <c r="R61" s="16"/>
      <c r="S61" s="16"/>
    </row>
    <row r="62" spans="1:19" ht="17.25" customHeight="1" x14ac:dyDescent="0.25">
      <c r="A62" s="133" t="s">
        <v>104</v>
      </c>
      <c r="B62" s="134"/>
      <c r="C62" s="134"/>
      <c r="D62" s="134"/>
      <c r="E62" s="134"/>
      <c r="F62" s="134"/>
      <c r="G62" s="134"/>
      <c r="H62" s="134"/>
      <c r="I62" s="134"/>
      <c r="J62" s="135"/>
      <c r="K62" s="16"/>
      <c r="L62" s="16"/>
      <c r="M62" s="16"/>
      <c r="N62" s="16"/>
      <c r="O62" s="16"/>
      <c r="P62" s="16"/>
      <c r="Q62" s="16"/>
      <c r="R62" s="16"/>
      <c r="S62" s="16"/>
    </row>
    <row r="63" spans="1:19" ht="17.25" customHeight="1" x14ac:dyDescent="0.25">
      <c r="A63" s="114">
        <v>13</v>
      </c>
      <c r="B63" s="117" t="s">
        <v>85</v>
      </c>
      <c r="C63" s="60" t="s">
        <v>11</v>
      </c>
      <c r="D63" s="85"/>
      <c r="E63" s="85"/>
      <c r="F63" s="86">
        <v>1</v>
      </c>
      <c r="G63" s="86">
        <v>10</v>
      </c>
      <c r="H63" s="86"/>
      <c r="I63" s="86">
        <v>7</v>
      </c>
      <c r="J63" s="86">
        <f>SUM(F63:I63)</f>
        <v>18</v>
      </c>
      <c r="K63" s="16"/>
      <c r="L63" s="16"/>
      <c r="M63" s="16"/>
      <c r="N63" s="16"/>
      <c r="O63" s="16"/>
      <c r="P63" s="16"/>
      <c r="Q63" s="16"/>
      <c r="R63" s="16"/>
      <c r="S63" s="16"/>
    </row>
    <row r="64" spans="1:19" ht="17.25" customHeight="1" x14ac:dyDescent="0.25">
      <c r="A64" s="115"/>
      <c r="B64" s="118"/>
      <c r="C64" s="60" t="s">
        <v>12</v>
      </c>
      <c r="D64" s="85"/>
      <c r="E64" s="85"/>
      <c r="F64" s="86">
        <v>2</v>
      </c>
      <c r="G64" s="86">
        <v>13</v>
      </c>
      <c r="H64" s="86"/>
      <c r="I64" s="86">
        <v>3</v>
      </c>
      <c r="J64" s="86">
        <f>SUM(F64:I64)</f>
        <v>18</v>
      </c>
      <c r="K64" s="16"/>
      <c r="L64" s="16"/>
      <c r="M64" s="16"/>
      <c r="N64" s="16"/>
      <c r="O64" s="16"/>
      <c r="P64" s="16"/>
      <c r="Q64" s="16"/>
      <c r="R64" s="16"/>
      <c r="S64" s="16"/>
    </row>
    <row r="65" spans="1:19" ht="17.25" customHeight="1" x14ac:dyDescent="0.25">
      <c r="A65" s="115"/>
      <c r="B65" s="118"/>
      <c r="C65" s="60" t="s">
        <v>3</v>
      </c>
      <c r="D65" s="85"/>
      <c r="E65" s="85"/>
      <c r="F65" s="86">
        <v>6</v>
      </c>
      <c r="G65" s="86">
        <v>73</v>
      </c>
      <c r="H65" s="86"/>
      <c r="I65" s="86">
        <v>15</v>
      </c>
      <c r="J65" s="86">
        <f>SUM(F65:I65)</f>
        <v>94</v>
      </c>
      <c r="K65" s="16"/>
      <c r="L65" s="16"/>
      <c r="M65" s="16"/>
      <c r="N65" s="16"/>
      <c r="O65" s="16"/>
      <c r="P65" s="16"/>
      <c r="Q65" s="16"/>
      <c r="R65" s="16"/>
      <c r="S65" s="16"/>
    </row>
    <row r="66" spans="1:19" ht="17.25" customHeight="1" x14ac:dyDescent="0.25">
      <c r="A66" s="115"/>
      <c r="B66" s="118"/>
      <c r="C66" s="86" t="s">
        <v>112</v>
      </c>
      <c r="D66" s="85"/>
      <c r="E66" s="85"/>
      <c r="F66" s="86">
        <v>1</v>
      </c>
      <c r="G66" s="86">
        <v>10</v>
      </c>
      <c r="H66" s="86"/>
      <c r="I66" s="86">
        <v>2</v>
      </c>
      <c r="J66" s="86">
        <f>SUM(F66:I66)</f>
        <v>13</v>
      </c>
      <c r="K66" s="16"/>
      <c r="L66" s="16"/>
      <c r="M66" s="16"/>
      <c r="N66" s="16"/>
      <c r="O66" s="16"/>
      <c r="P66" s="16"/>
      <c r="Q66" s="16"/>
      <c r="R66" s="16"/>
      <c r="S66" s="16"/>
    </row>
    <row r="67" spans="1:19" ht="17.25" customHeight="1" x14ac:dyDescent="0.25">
      <c r="A67" s="115"/>
      <c r="B67" s="118"/>
      <c r="C67" s="60" t="s">
        <v>9</v>
      </c>
      <c r="D67" s="85"/>
      <c r="E67" s="85"/>
      <c r="F67" s="86">
        <v>7</v>
      </c>
      <c r="G67" s="86">
        <v>5</v>
      </c>
      <c r="H67" s="86">
        <v>2</v>
      </c>
      <c r="I67" s="86">
        <v>1</v>
      </c>
      <c r="J67" s="86">
        <f>SUM(F67:I67)</f>
        <v>15</v>
      </c>
      <c r="K67" s="16"/>
      <c r="L67" s="16"/>
      <c r="M67" s="16"/>
      <c r="N67" s="16"/>
      <c r="O67" s="16"/>
      <c r="P67" s="16"/>
      <c r="Q67" s="16"/>
      <c r="R67" s="16"/>
      <c r="S67" s="16"/>
    </row>
    <row r="68" spans="1:19" ht="17.25" customHeight="1" x14ac:dyDescent="0.25">
      <c r="A68" s="116"/>
      <c r="B68" s="119"/>
      <c r="C68" s="43" t="s">
        <v>20</v>
      </c>
      <c r="D68" s="61"/>
      <c r="E68" s="61"/>
      <c r="F68" s="61">
        <f>SUM(F63:F67)</f>
        <v>17</v>
      </c>
      <c r="G68" s="61">
        <f>SUM(G63:G67)</f>
        <v>111</v>
      </c>
      <c r="H68" s="61">
        <f>SUM(H63:H67)</f>
        <v>2</v>
      </c>
      <c r="I68" s="61">
        <f>SUM(I63:I67)</f>
        <v>28</v>
      </c>
      <c r="J68" s="61">
        <f>SUM(J63:J67)</f>
        <v>158</v>
      </c>
      <c r="K68" s="16"/>
      <c r="L68" s="16"/>
      <c r="M68" s="16"/>
      <c r="N68" s="16"/>
      <c r="O68" s="16"/>
      <c r="P68" s="16"/>
      <c r="Q68" s="16"/>
      <c r="R68" s="16"/>
      <c r="S68" s="16"/>
    </row>
    <row r="69" spans="1:19" ht="17.25" customHeight="1" x14ac:dyDescent="0.25">
      <c r="A69" s="114">
        <v>14</v>
      </c>
      <c r="B69" s="117" t="s">
        <v>87</v>
      </c>
      <c r="C69" s="60" t="s">
        <v>43</v>
      </c>
      <c r="D69" s="85"/>
      <c r="E69" s="85"/>
      <c r="F69" s="86">
        <v>2</v>
      </c>
      <c r="G69" s="86">
        <v>13</v>
      </c>
      <c r="H69" s="86"/>
      <c r="I69" s="86">
        <v>25</v>
      </c>
      <c r="J69" s="86">
        <f>SUM(F69:I69)</f>
        <v>40</v>
      </c>
      <c r="K69" s="16"/>
      <c r="L69" s="16"/>
      <c r="M69" s="16"/>
      <c r="N69" s="16"/>
      <c r="O69" s="16"/>
      <c r="P69" s="16"/>
      <c r="Q69" s="16"/>
      <c r="R69" s="16"/>
      <c r="S69" s="16"/>
    </row>
    <row r="70" spans="1:19" ht="17.25" customHeight="1" x14ac:dyDescent="0.25">
      <c r="A70" s="115"/>
      <c r="B70" s="118"/>
      <c r="C70" s="12" t="s">
        <v>22</v>
      </c>
      <c r="D70" s="86">
        <v>1</v>
      </c>
      <c r="E70" s="86"/>
      <c r="F70" s="86"/>
      <c r="G70" s="86">
        <v>87</v>
      </c>
      <c r="H70" s="86">
        <v>12</v>
      </c>
      <c r="I70" s="86">
        <v>387</v>
      </c>
      <c r="J70" s="86">
        <f>SUM(D70:I70)</f>
        <v>487</v>
      </c>
      <c r="K70" s="16"/>
      <c r="L70" s="16"/>
      <c r="M70" s="16"/>
      <c r="N70" s="16"/>
      <c r="O70" s="16"/>
      <c r="P70" s="16"/>
      <c r="Q70" s="16"/>
      <c r="R70" s="16"/>
      <c r="S70" s="16"/>
    </row>
    <row r="71" spans="1:19" ht="17.25" customHeight="1" x14ac:dyDescent="0.25">
      <c r="A71" s="115"/>
      <c r="B71" s="118"/>
      <c r="C71" s="12" t="s">
        <v>45</v>
      </c>
      <c r="D71" s="85"/>
      <c r="E71" s="85"/>
      <c r="F71" s="86">
        <v>3</v>
      </c>
      <c r="G71" s="86">
        <v>65</v>
      </c>
      <c r="H71" s="86"/>
      <c r="I71" s="86">
        <v>21</v>
      </c>
      <c r="J71" s="86">
        <f>SUM(F71:I71)</f>
        <v>89</v>
      </c>
      <c r="K71" s="16"/>
      <c r="L71" s="16"/>
      <c r="M71" s="16"/>
      <c r="N71" s="16"/>
      <c r="O71" s="16"/>
      <c r="P71" s="16"/>
      <c r="Q71" s="16"/>
      <c r="R71" s="16"/>
      <c r="S71" s="16"/>
    </row>
    <row r="72" spans="1:19" ht="17.25" customHeight="1" x14ac:dyDescent="0.25">
      <c r="A72" s="115"/>
      <c r="B72" s="118"/>
      <c r="C72" s="12" t="s">
        <v>39</v>
      </c>
      <c r="D72" s="61"/>
      <c r="E72" s="61"/>
      <c r="F72" s="61"/>
      <c r="G72" s="61"/>
      <c r="H72" s="61"/>
      <c r="I72" s="61"/>
      <c r="J72" s="61"/>
      <c r="K72" s="16"/>
      <c r="L72" s="16"/>
      <c r="M72" s="16"/>
      <c r="N72" s="16"/>
      <c r="O72" s="16"/>
      <c r="P72" s="16"/>
      <c r="Q72" s="16"/>
      <c r="R72" s="16"/>
      <c r="S72" s="16"/>
    </row>
    <row r="73" spans="1:19" ht="30" customHeight="1" x14ac:dyDescent="0.25">
      <c r="A73" s="115"/>
      <c r="B73" s="118"/>
      <c r="C73" s="60" t="s">
        <v>88</v>
      </c>
      <c r="D73" s="61"/>
      <c r="E73" s="61"/>
      <c r="F73" s="61"/>
      <c r="G73" s="61"/>
      <c r="H73" s="61"/>
      <c r="I73" s="61"/>
      <c r="J73" s="61"/>
      <c r="K73" s="16"/>
      <c r="L73" s="16"/>
      <c r="M73" s="16"/>
      <c r="N73" s="16"/>
      <c r="O73" s="16"/>
      <c r="P73" s="16"/>
      <c r="Q73" s="16"/>
      <c r="R73" s="16"/>
      <c r="S73" s="16"/>
    </row>
    <row r="74" spans="1:19" ht="17.25" customHeight="1" x14ac:dyDescent="0.25">
      <c r="A74" s="116"/>
      <c r="B74" s="119"/>
      <c r="C74" s="44" t="s">
        <v>20</v>
      </c>
      <c r="D74" s="61">
        <f>SUM(D70:D73)</f>
        <v>1</v>
      </c>
      <c r="E74" s="61">
        <f t="shared" ref="E74:J74" si="14">SUM(E69:E73)</f>
        <v>0</v>
      </c>
      <c r="F74" s="61">
        <f t="shared" si="14"/>
        <v>5</v>
      </c>
      <c r="G74" s="61">
        <f t="shared" si="14"/>
        <v>165</v>
      </c>
      <c r="H74" s="61">
        <f t="shared" si="14"/>
        <v>12</v>
      </c>
      <c r="I74" s="61">
        <f t="shared" si="14"/>
        <v>433</v>
      </c>
      <c r="J74" s="61">
        <f t="shared" si="14"/>
        <v>616</v>
      </c>
      <c r="K74" s="16"/>
      <c r="L74" s="16"/>
      <c r="M74" s="16"/>
      <c r="N74" s="16"/>
      <c r="O74" s="16"/>
      <c r="P74" s="16"/>
      <c r="Q74" s="16"/>
      <c r="R74" s="16"/>
      <c r="S74" s="16"/>
    </row>
    <row r="75" spans="1:19" ht="29.25" customHeight="1" x14ac:dyDescent="0.25">
      <c r="A75" s="114">
        <v>15</v>
      </c>
      <c r="B75" s="142" t="s">
        <v>105</v>
      </c>
      <c r="C75" s="69" t="s">
        <v>106</v>
      </c>
      <c r="D75" s="68"/>
      <c r="E75" s="64"/>
      <c r="F75" s="68"/>
      <c r="G75" s="68"/>
      <c r="H75" s="68"/>
      <c r="I75" s="68"/>
      <c r="J75" s="68"/>
      <c r="K75" s="16"/>
      <c r="L75" s="16"/>
      <c r="Q75" s="16"/>
      <c r="R75" s="16"/>
      <c r="S75" s="16"/>
    </row>
    <row r="76" spans="1:19" ht="15" customHeight="1" x14ac:dyDescent="0.25">
      <c r="A76" s="116"/>
      <c r="B76" s="143"/>
      <c r="C76" s="43" t="s">
        <v>20</v>
      </c>
      <c r="D76" s="68"/>
      <c r="F76" s="68"/>
      <c r="G76" s="68"/>
      <c r="H76" s="68"/>
      <c r="I76" s="68"/>
      <c r="J76" s="68"/>
      <c r="K76" s="16"/>
      <c r="L76" s="16"/>
      <c r="Q76" s="16"/>
      <c r="R76" s="16"/>
      <c r="S76" s="16"/>
    </row>
    <row r="77" spans="1:19" ht="17.25" customHeight="1" x14ac:dyDescent="0.25">
      <c r="A77" s="130" t="s">
        <v>90</v>
      </c>
      <c r="B77" s="131"/>
      <c r="C77" s="132"/>
      <c r="D77" s="61">
        <f>D68+D74+D76</f>
        <v>1</v>
      </c>
      <c r="E77" s="61">
        <f>SUM(E74+E68)</f>
        <v>0</v>
      </c>
      <c r="F77" s="61">
        <f>F68+F74+F76</f>
        <v>22</v>
      </c>
      <c r="G77" s="61">
        <f>G68+G76</f>
        <v>111</v>
      </c>
      <c r="H77" s="61">
        <f>H68+H76</f>
        <v>2</v>
      </c>
      <c r="I77" s="61">
        <f>I68+I76</f>
        <v>28</v>
      </c>
      <c r="J77" s="61">
        <f>J68+J74+J76</f>
        <v>774</v>
      </c>
      <c r="K77" s="16"/>
      <c r="L77" s="16"/>
      <c r="M77" s="16"/>
      <c r="N77" s="16"/>
      <c r="O77" s="16"/>
      <c r="P77" s="16"/>
      <c r="Q77" s="16"/>
      <c r="R77" s="16"/>
      <c r="S77" s="16"/>
    </row>
    <row r="78" spans="1:19" ht="17.25" customHeight="1" x14ac:dyDescent="0.25">
      <c r="A78" s="127" t="s">
        <v>89</v>
      </c>
      <c r="B78" s="128"/>
      <c r="C78" s="129"/>
      <c r="D78" s="61">
        <f>D61+D77</f>
        <v>2</v>
      </c>
      <c r="E78" s="61">
        <f>SUM(E77+E61)</f>
        <v>8</v>
      </c>
      <c r="F78" s="61">
        <f>SUM(F77,F61)</f>
        <v>113</v>
      </c>
      <c r="G78" s="61">
        <f>SUM(G77,G61)</f>
        <v>278</v>
      </c>
      <c r="H78" s="61">
        <f>SUM(H77,H61)</f>
        <v>215</v>
      </c>
      <c r="I78" s="61">
        <f>SUM(I77,I61)</f>
        <v>4739</v>
      </c>
      <c r="J78" s="61">
        <f>SUM(J77,J61)</f>
        <v>5965</v>
      </c>
      <c r="K78" s="16"/>
      <c r="L78" s="16"/>
      <c r="M78" s="16"/>
      <c r="N78" s="16"/>
      <c r="O78" s="16"/>
      <c r="P78" s="16"/>
      <c r="Q78" s="16"/>
      <c r="R78" s="16"/>
      <c r="S78" s="16"/>
    </row>
    <row r="79" spans="1:19" ht="18.75" customHeight="1" x14ac:dyDescent="0.25">
      <c r="A79" s="149" t="s">
        <v>52</v>
      </c>
      <c r="B79" s="149"/>
      <c r="C79" s="149"/>
      <c r="D79" s="149"/>
      <c r="E79" s="149"/>
      <c r="F79" s="149"/>
      <c r="G79" s="149"/>
      <c r="H79" s="149"/>
      <c r="I79" s="149"/>
      <c r="J79" s="149"/>
      <c r="K79" s="21"/>
      <c r="L79" s="21"/>
      <c r="M79" s="21"/>
      <c r="N79" s="21"/>
      <c r="O79" s="21"/>
      <c r="P79" s="21"/>
      <c r="Q79" s="21"/>
      <c r="R79" s="21"/>
      <c r="S79" s="21"/>
    </row>
    <row r="80" spans="1:19" x14ac:dyDescent="0.25">
      <c r="A80" s="114">
        <v>18</v>
      </c>
      <c r="B80" s="136" t="s">
        <v>24</v>
      </c>
      <c r="C80" s="86" t="s">
        <v>46</v>
      </c>
      <c r="D80" s="86"/>
      <c r="E80" s="86"/>
      <c r="F80" s="86"/>
      <c r="G80" s="86"/>
      <c r="H80" s="86"/>
      <c r="I80" s="86">
        <v>12</v>
      </c>
      <c r="J80" s="86">
        <v>12</v>
      </c>
      <c r="K80" s="19"/>
      <c r="L80" s="19"/>
      <c r="M80" s="19"/>
      <c r="N80" s="19"/>
      <c r="O80" s="19"/>
      <c r="P80" s="19"/>
      <c r="Q80" s="19"/>
      <c r="R80" s="19"/>
      <c r="S80" s="19"/>
    </row>
    <row r="81" spans="1:19" x14ac:dyDescent="0.25">
      <c r="A81" s="115"/>
      <c r="B81" s="144"/>
      <c r="C81" s="86" t="s">
        <v>11</v>
      </c>
      <c r="D81" s="86"/>
      <c r="E81" s="86"/>
      <c r="F81" s="86"/>
      <c r="G81" s="86"/>
      <c r="H81" s="86">
        <v>2</v>
      </c>
      <c r="I81" s="86">
        <v>21</v>
      </c>
      <c r="J81" s="86">
        <v>23</v>
      </c>
      <c r="K81" s="19"/>
      <c r="L81" s="19"/>
      <c r="M81" s="19"/>
      <c r="N81" s="19"/>
      <c r="O81" s="19"/>
      <c r="P81" s="19"/>
      <c r="Q81" s="19"/>
      <c r="R81" s="19"/>
      <c r="S81" s="19"/>
    </row>
    <row r="82" spans="1:19" x14ac:dyDescent="0.25">
      <c r="A82" s="115"/>
      <c r="B82" s="144"/>
      <c r="C82" s="86" t="s">
        <v>12</v>
      </c>
      <c r="D82" s="86"/>
      <c r="E82" s="86"/>
      <c r="F82" s="86"/>
      <c r="G82" s="86"/>
      <c r="H82" s="86"/>
      <c r="I82" s="86">
        <v>12</v>
      </c>
      <c r="J82" s="86">
        <v>12</v>
      </c>
      <c r="K82" s="19"/>
      <c r="L82" s="19"/>
      <c r="M82" s="19"/>
      <c r="N82" s="19"/>
      <c r="O82" s="19"/>
      <c r="P82" s="19"/>
      <c r="Q82" s="19"/>
      <c r="R82" s="19"/>
      <c r="S82" s="19"/>
    </row>
    <row r="83" spans="1:19" x14ac:dyDescent="0.25">
      <c r="A83" s="115"/>
      <c r="B83" s="144"/>
      <c r="C83" s="86" t="s">
        <v>6</v>
      </c>
      <c r="D83" s="86"/>
      <c r="E83" s="86"/>
      <c r="F83" s="86"/>
      <c r="G83" s="86"/>
      <c r="H83" s="86">
        <v>10</v>
      </c>
      <c r="I83" s="86">
        <v>44</v>
      </c>
      <c r="J83" s="86">
        <v>54</v>
      </c>
      <c r="K83" s="19"/>
      <c r="L83" s="19"/>
      <c r="M83" s="19"/>
      <c r="N83" s="19"/>
      <c r="O83" s="19"/>
      <c r="P83" s="19"/>
      <c r="Q83" s="19"/>
      <c r="R83" s="19"/>
      <c r="S83" s="19"/>
    </row>
    <row r="84" spans="1:19" x14ac:dyDescent="0.25">
      <c r="A84" s="115"/>
      <c r="B84" s="144"/>
      <c r="C84" s="86" t="s">
        <v>15</v>
      </c>
      <c r="D84" s="86"/>
      <c r="E84" s="86"/>
      <c r="F84" s="86"/>
      <c r="G84" s="86"/>
      <c r="H84" s="86">
        <v>5</v>
      </c>
      <c r="I84" s="86">
        <v>74</v>
      </c>
      <c r="J84" s="86">
        <v>79</v>
      </c>
      <c r="K84" s="19"/>
      <c r="L84" s="19"/>
      <c r="M84" s="19"/>
      <c r="N84" s="19"/>
      <c r="O84" s="19"/>
      <c r="P84" s="19"/>
      <c r="Q84" s="19"/>
      <c r="R84" s="19"/>
      <c r="S84" s="19"/>
    </row>
    <row r="85" spans="1:19" x14ac:dyDescent="0.25">
      <c r="A85" s="115"/>
      <c r="B85" s="144"/>
      <c r="C85" s="86" t="s">
        <v>41</v>
      </c>
      <c r="D85" s="86"/>
      <c r="E85" s="86"/>
      <c r="F85" s="86"/>
      <c r="G85" s="86">
        <v>1</v>
      </c>
      <c r="H85" s="86">
        <v>8</v>
      </c>
      <c r="I85" s="86">
        <v>9</v>
      </c>
      <c r="J85" s="86">
        <v>18</v>
      </c>
      <c r="K85" s="19"/>
      <c r="L85" s="19"/>
      <c r="M85" s="19"/>
      <c r="N85" s="19"/>
      <c r="O85" s="19"/>
      <c r="P85" s="19"/>
      <c r="Q85" s="19"/>
      <c r="R85" s="19"/>
      <c r="S85" s="19"/>
    </row>
    <row r="86" spans="1:19" x14ac:dyDescent="0.25">
      <c r="A86" s="115"/>
      <c r="B86" s="144"/>
      <c r="C86" s="86" t="s">
        <v>21</v>
      </c>
      <c r="D86" s="86"/>
      <c r="E86" s="86"/>
      <c r="F86" s="86"/>
      <c r="G86" s="86"/>
      <c r="H86" s="86"/>
      <c r="I86" s="86">
        <v>49</v>
      </c>
      <c r="J86" s="86">
        <v>49</v>
      </c>
      <c r="K86" s="19"/>
      <c r="L86" s="19"/>
      <c r="M86" s="19"/>
      <c r="N86" s="19"/>
      <c r="O86" s="19"/>
      <c r="P86" s="19"/>
      <c r="Q86" s="19"/>
      <c r="R86" s="19"/>
      <c r="S86" s="19"/>
    </row>
    <row r="87" spans="1:19" x14ac:dyDescent="0.25">
      <c r="A87" s="115"/>
      <c r="B87" s="144"/>
      <c r="C87" s="86" t="s">
        <v>3</v>
      </c>
      <c r="D87" s="86"/>
      <c r="E87" s="86"/>
      <c r="F87" s="86"/>
      <c r="G87" s="86"/>
      <c r="H87" s="86"/>
      <c r="I87" s="86">
        <v>41</v>
      </c>
      <c r="J87" s="86">
        <v>41</v>
      </c>
      <c r="K87" s="19"/>
      <c r="L87" s="19"/>
      <c r="M87" s="19"/>
      <c r="N87" s="19"/>
      <c r="O87" s="19"/>
      <c r="P87" s="19"/>
      <c r="Q87" s="19"/>
      <c r="R87" s="19"/>
      <c r="S87" s="19"/>
    </row>
    <row r="88" spans="1:19" x14ac:dyDescent="0.25">
      <c r="A88" s="115"/>
      <c r="B88" s="144"/>
      <c r="C88" s="86" t="s">
        <v>111</v>
      </c>
      <c r="D88" s="86"/>
      <c r="E88" s="86"/>
      <c r="F88" s="86"/>
      <c r="G88" s="86"/>
      <c r="H88" s="86"/>
      <c r="I88" s="86">
        <v>12</v>
      </c>
      <c r="J88" s="86">
        <v>12</v>
      </c>
      <c r="K88" s="19"/>
      <c r="L88" s="19"/>
      <c r="M88" s="19"/>
      <c r="N88" s="19"/>
      <c r="O88" s="19"/>
      <c r="P88" s="19"/>
      <c r="Q88" s="19"/>
      <c r="R88" s="19"/>
      <c r="S88" s="19"/>
    </row>
    <row r="89" spans="1:19" x14ac:dyDescent="0.25">
      <c r="A89" s="115"/>
      <c r="B89" s="144"/>
      <c r="C89" s="86" t="s">
        <v>18</v>
      </c>
      <c r="D89" s="86"/>
      <c r="E89" s="86"/>
      <c r="F89" s="86"/>
      <c r="G89" s="86"/>
      <c r="H89" s="86"/>
      <c r="I89" s="86">
        <v>10</v>
      </c>
      <c r="J89" s="86">
        <v>10</v>
      </c>
      <c r="K89" s="19"/>
      <c r="L89" s="19"/>
      <c r="M89" s="19"/>
      <c r="N89" s="19"/>
      <c r="O89" s="19"/>
      <c r="P89" s="19"/>
      <c r="Q89" s="19"/>
      <c r="R89" s="19"/>
      <c r="S89" s="19"/>
    </row>
    <row r="90" spans="1:19" x14ac:dyDescent="0.25">
      <c r="A90" s="115"/>
      <c r="B90" s="144"/>
      <c r="C90" s="86" t="s">
        <v>9</v>
      </c>
      <c r="D90" s="86"/>
      <c r="E90" s="86"/>
      <c r="F90" s="86"/>
      <c r="G90" s="86">
        <v>1</v>
      </c>
      <c r="H90" s="86"/>
      <c r="I90" s="86">
        <v>15</v>
      </c>
      <c r="J90" s="86">
        <v>16</v>
      </c>
      <c r="K90" s="19"/>
      <c r="L90" s="19"/>
      <c r="M90" s="19"/>
      <c r="N90" s="19"/>
      <c r="O90" s="19"/>
      <c r="P90" s="19"/>
      <c r="Q90" s="19"/>
      <c r="R90" s="19"/>
      <c r="S90" s="19"/>
    </row>
    <row r="91" spans="1:19" x14ac:dyDescent="0.25">
      <c r="A91" s="115"/>
      <c r="B91" s="144"/>
      <c r="C91" s="86" t="s">
        <v>10</v>
      </c>
      <c r="D91" s="86"/>
      <c r="E91" s="86"/>
      <c r="F91" s="86"/>
      <c r="G91" s="86"/>
      <c r="H91" s="86"/>
      <c r="I91" s="86">
        <v>98</v>
      </c>
      <c r="J91" s="86">
        <v>98</v>
      </c>
      <c r="K91" s="19"/>
      <c r="L91" s="19"/>
      <c r="M91" s="19"/>
      <c r="N91" s="19"/>
      <c r="O91" s="19"/>
      <c r="P91" s="19"/>
      <c r="Q91" s="19"/>
      <c r="R91" s="19"/>
      <c r="S91" s="19"/>
    </row>
    <row r="92" spans="1:19" x14ac:dyDescent="0.25">
      <c r="A92" s="116"/>
      <c r="B92" s="123"/>
      <c r="C92" s="44" t="s">
        <v>20</v>
      </c>
      <c r="D92" s="85">
        <f t="shared" ref="D92:J92" si="15">SUM(D80:D91)</f>
        <v>0</v>
      </c>
      <c r="E92" s="85">
        <f t="shared" si="15"/>
        <v>0</v>
      </c>
      <c r="F92" s="85">
        <f t="shared" si="15"/>
        <v>0</v>
      </c>
      <c r="G92" s="87">
        <f t="shared" si="15"/>
        <v>2</v>
      </c>
      <c r="H92" s="85">
        <f t="shared" si="15"/>
        <v>25</v>
      </c>
      <c r="I92" s="85">
        <f>SUM(I80:I91)</f>
        <v>397</v>
      </c>
      <c r="J92" s="85">
        <f t="shared" si="15"/>
        <v>424</v>
      </c>
      <c r="K92" s="16"/>
      <c r="L92" s="16"/>
      <c r="M92" s="16"/>
      <c r="N92" s="16"/>
      <c r="O92" s="16"/>
      <c r="P92" s="16"/>
      <c r="Q92" s="16"/>
      <c r="R92" s="16"/>
      <c r="S92" s="16"/>
    </row>
    <row r="93" spans="1:19" ht="15" customHeight="1" x14ac:dyDescent="0.25">
      <c r="A93" s="114">
        <v>19</v>
      </c>
      <c r="B93" s="136" t="s">
        <v>25</v>
      </c>
      <c r="C93" s="86" t="s">
        <v>7</v>
      </c>
      <c r="D93" s="86"/>
      <c r="E93" s="86"/>
      <c r="F93" s="86"/>
      <c r="G93" s="86"/>
      <c r="H93" s="86"/>
      <c r="I93" s="86">
        <v>15</v>
      </c>
      <c r="J93" s="86">
        <v>15</v>
      </c>
      <c r="K93" s="19"/>
      <c r="L93" s="19"/>
      <c r="M93" s="19"/>
      <c r="N93" s="19"/>
      <c r="O93" s="19"/>
      <c r="P93" s="19"/>
      <c r="Q93" s="19"/>
      <c r="R93" s="19"/>
      <c r="S93" s="19"/>
    </row>
    <row r="94" spans="1:19" x14ac:dyDescent="0.25">
      <c r="A94" s="115"/>
      <c r="B94" s="144"/>
      <c r="C94" s="86" t="s">
        <v>21</v>
      </c>
      <c r="D94" s="86"/>
      <c r="E94" s="86"/>
      <c r="F94" s="86"/>
      <c r="G94" s="86"/>
      <c r="H94" s="86"/>
      <c r="I94" s="86">
        <v>32</v>
      </c>
      <c r="J94" s="86">
        <v>32</v>
      </c>
      <c r="K94" s="19"/>
      <c r="L94" s="19"/>
      <c r="M94" s="19"/>
      <c r="N94" s="19"/>
      <c r="O94" s="19"/>
      <c r="P94" s="19"/>
      <c r="Q94" s="19"/>
      <c r="R94" s="19"/>
      <c r="S94" s="19"/>
    </row>
    <row r="95" spans="1:19" ht="15" customHeight="1" x14ac:dyDescent="0.25">
      <c r="A95" s="115"/>
      <c r="B95" s="144"/>
      <c r="C95" s="86" t="s">
        <v>45</v>
      </c>
      <c r="D95" s="86"/>
      <c r="E95" s="86"/>
      <c r="F95" s="86"/>
      <c r="G95" s="86"/>
      <c r="H95" s="86"/>
      <c r="I95" s="86">
        <v>7</v>
      </c>
      <c r="J95" s="86">
        <v>7</v>
      </c>
      <c r="K95" s="19"/>
      <c r="L95" s="19"/>
      <c r="M95" s="19"/>
      <c r="N95" s="19"/>
      <c r="O95" s="19"/>
      <c r="P95" s="19"/>
      <c r="Q95" s="19"/>
      <c r="R95" s="19"/>
      <c r="S95" s="19"/>
    </row>
    <row r="96" spans="1:19" x14ac:dyDescent="0.25">
      <c r="A96" s="115"/>
      <c r="B96" s="144"/>
      <c r="C96" s="86" t="s">
        <v>3</v>
      </c>
      <c r="D96" s="86"/>
      <c r="E96" s="86"/>
      <c r="F96" s="86"/>
      <c r="G96" s="86"/>
      <c r="H96" s="86"/>
      <c r="I96" s="86">
        <v>76</v>
      </c>
      <c r="J96" s="86">
        <v>76</v>
      </c>
      <c r="K96" s="19"/>
      <c r="L96" s="19"/>
      <c r="M96" s="19"/>
      <c r="N96" s="19"/>
      <c r="O96" s="19"/>
      <c r="P96" s="19"/>
      <c r="Q96" s="19"/>
      <c r="R96" s="19"/>
      <c r="S96" s="19"/>
    </row>
    <row r="97" spans="1:30" x14ac:dyDescent="0.25">
      <c r="A97" s="115"/>
      <c r="B97" s="144"/>
      <c r="C97" s="86" t="s">
        <v>5</v>
      </c>
      <c r="D97" s="86"/>
      <c r="E97" s="86"/>
      <c r="F97" s="86"/>
      <c r="G97" s="86"/>
      <c r="H97" s="86">
        <v>4</v>
      </c>
      <c r="I97" s="86">
        <v>44</v>
      </c>
      <c r="J97" s="86">
        <v>48</v>
      </c>
      <c r="K97" s="19"/>
      <c r="L97" s="19"/>
      <c r="M97" s="19"/>
      <c r="N97" s="19"/>
      <c r="O97" s="19"/>
      <c r="P97" s="19"/>
      <c r="Q97" s="19"/>
      <c r="R97" s="19"/>
      <c r="S97" s="19"/>
    </row>
    <row r="98" spans="1:30" x14ac:dyDescent="0.25">
      <c r="A98" s="115"/>
      <c r="B98" s="144"/>
      <c r="C98" s="86" t="s">
        <v>56</v>
      </c>
      <c r="D98" s="86"/>
      <c r="E98" s="86"/>
      <c r="F98" s="86"/>
      <c r="G98" s="86"/>
      <c r="H98" s="86"/>
      <c r="I98" s="86"/>
      <c r="J98" s="86"/>
      <c r="K98" s="19"/>
      <c r="L98" s="19"/>
      <c r="M98" s="19"/>
      <c r="N98" s="19"/>
      <c r="O98" s="19"/>
      <c r="P98" s="19"/>
      <c r="Q98" s="19"/>
      <c r="R98" s="19"/>
      <c r="S98" s="19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116"/>
      <c r="B99" s="123"/>
      <c r="C99" s="44" t="s">
        <v>20</v>
      </c>
      <c r="D99" s="85">
        <f t="shared" ref="D99:I99" si="16">SUM(D93:D98)</f>
        <v>0</v>
      </c>
      <c r="E99" s="85">
        <f t="shared" si="16"/>
        <v>0</v>
      </c>
      <c r="F99" s="85">
        <f t="shared" si="16"/>
        <v>0</v>
      </c>
      <c r="G99" s="87">
        <f t="shared" si="16"/>
        <v>0</v>
      </c>
      <c r="H99" s="85">
        <v>4</v>
      </c>
      <c r="I99" s="85">
        <f t="shared" si="16"/>
        <v>174</v>
      </c>
      <c r="J99" s="85">
        <f>SUM(H99:I99)</f>
        <v>178</v>
      </c>
      <c r="K99" s="16"/>
      <c r="L99" s="16"/>
      <c r="M99" s="16"/>
      <c r="N99" s="16"/>
      <c r="O99" s="16"/>
      <c r="P99" s="16"/>
      <c r="Q99" s="16"/>
      <c r="R99" s="16"/>
      <c r="S99" s="16"/>
      <c r="U99" s="16"/>
      <c r="V99" s="16"/>
      <c r="W99" s="16"/>
      <c r="X99" s="16"/>
      <c r="Y99" s="16"/>
      <c r="Z99" s="16"/>
      <c r="AA99" s="16"/>
      <c r="AB99" s="16"/>
      <c r="AC99" s="16"/>
      <c r="AD99" s="2"/>
    </row>
    <row r="100" spans="1:30" ht="15" customHeight="1" x14ac:dyDescent="0.25">
      <c r="A100" s="114">
        <v>22</v>
      </c>
      <c r="B100" s="136" t="s">
        <v>26</v>
      </c>
      <c r="C100" s="86" t="s">
        <v>11</v>
      </c>
      <c r="D100" s="86"/>
      <c r="E100" s="86"/>
      <c r="F100" s="86"/>
      <c r="G100" s="86"/>
      <c r="H100" s="86"/>
      <c r="I100" s="86"/>
      <c r="J100" s="86"/>
      <c r="K100" s="23"/>
      <c r="L100" s="23"/>
      <c r="M100" s="19"/>
      <c r="N100" s="19"/>
      <c r="O100" s="19"/>
      <c r="P100" s="19"/>
      <c r="Q100" s="19"/>
      <c r="R100" s="19"/>
      <c r="S100" s="19"/>
    </row>
    <row r="101" spans="1:30" x14ac:dyDescent="0.25">
      <c r="A101" s="115"/>
      <c r="B101" s="144"/>
      <c r="C101" s="86" t="s">
        <v>2</v>
      </c>
      <c r="D101" s="86"/>
      <c r="E101" s="86"/>
      <c r="F101" s="86"/>
      <c r="G101" s="86"/>
      <c r="H101" s="86"/>
      <c r="I101" s="86"/>
      <c r="J101" s="86"/>
      <c r="K101" s="23"/>
      <c r="L101" s="23"/>
      <c r="M101" s="19"/>
      <c r="N101" s="19"/>
      <c r="O101" s="19"/>
      <c r="P101" s="19"/>
      <c r="Q101" s="19"/>
      <c r="R101" s="19"/>
      <c r="S101" s="19"/>
    </row>
    <row r="102" spans="1:30" x14ac:dyDescent="0.25">
      <c r="A102" s="115"/>
      <c r="B102" s="144"/>
      <c r="C102" s="86" t="s">
        <v>6</v>
      </c>
      <c r="D102" s="86"/>
      <c r="E102" s="86"/>
      <c r="F102" s="86"/>
      <c r="G102" s="86"/>
      <c r="H102" s="86"/>
      <c r="I102" s="86"/>
      <c r="J102" s="86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1:30" x14ac:dyDescent="0.25">
      <c r="A103" s="115"/>
      <c r="B103" s="144"/>
      <c r="C103" s="86" t="s">
        <v>45</v>
      </c>
      <c r="D103" s="86"/>
      <c r="E103" s="86"/>
      <c r="F103" s="86"/>
      <c r="G103" s="86"/>
      <c r="H103" s="86">
        <v>1</v>
      </c>
      <c r="I103" s="86">
        <v>1</v>
      </c>
      <c r="J103" s="86">
        <f>SUM(H103:I103)</f>
        <v>2</v>
      </c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30" x14ac:dyDescent="0.25">
      <c r="A104" s="115"/>
      <c r="B104" s="144"/>
      <c r="C104" s="86" t="s">
        <v>54</v>
      </c>
      <c r="D104" s="86"/>
      <c r="E104" s="86"/>
      <c r="F104" s="86"/>
      <c r="G104" s="86"/>
      <c r="H104" s="86"/>
      <c r="I104" s="86"/>
      <c r="J104" s="86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1:30" x14ac:dyDescent="0.25">
      <c r="A105" s="115"/>
      <c r="B105" s="144"/>
      <c r="C105" s="86" t="s">
        <v>3</v>
      </c>
      <c r="D105" s="86"/>
      <c r="E105" s="86"/>
      <c r="F105" s="86"/>
      <c r="G105" s="86"/>
      <c r="H105" s="86"/>
      <c r="I105" s="86"/>
      <c r="J105" s="86"/>
      <c r="K105" s="23"/>
      <c r="L105" s="23"/>
      <c r="M105" s="19"/>
      <c r="N105" s="19"/>
      <c r="O105" s="19"/>
      <c r="P105" s="19"/>
      <c r="Q105" s="19"/>
      <c r="R105" s="19"/>
      <c r="S105" s="19"/>
    </row>
    <row r="106" spans="1:30" x14ac:dyDescent="0.25">
      <c r="A106" s="116"/>
      <c r="B106" s="123"/>
      <c r="C106" s="44" t="s">
        <v>20</v>
      </c>
      <c r="D106" s="85">
        <f t="shared" ref="D106:J106" si="17">SUM(D100:D105)</f>
        <v>0</v>
      </c>
      <c r="E106" s="85">
        <f t="shared" si="17"/>
        <v>0</v>
      </c>
      <c r="F106" s="85">
        <f t="shared" si="17"/>
        <v>0</v>
      </c>
      <c r="G106" s="87">
        <f t="shared" si="17"/>
        <v>0</v>
      </c>
      <c r="H106" s="85">
        <f t="shared" si="17"/>
        <v>1</v>
      </c>
      <c r="I106" s="85">
        <f t="shared" si="17"/>
        <v>1</v>
      </c>
      <c r="J106" s="85">
        <f t="shared" si="17"/>
        <v>2</v>
      </c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30" ht="30" customHeight="1" x14ac:dyDescent="0.25">
      <c r="A107" s="114">
        <v>25</v>
      </c>
      <c r="B107" s="136" t="s">
        <v>27</v>
      </c>
      <c r="C107" s="60" t="s">
        <v>11</v>
      </c>
      <c r="D107" s="60"/>
      <c r="E107" s="60"/>
      <c r="F107" s="60"/>
      <c r="G107" s="60"/>
      <c r="H107" s="60">
        <v>4</v>
      </c>
      <c r="I107" s="60">
        <v>145</v>
      </c>
      <c r="J107" s="60">
        <f>SUM(H107:I107)</f>
        <v>149</v>
      </c>
      <c r="K107" s="25"/>
      <c r="L107" s="25"/>
      <c r="M107" s="25"/>
      <c r="N107" s="25"/>
      <c r="O107" s="25"/>
      <c r="P107" s="25"/>
      <c r="Q107" s="25"/>
      <c r="R107" s="25"/>
      <c r="S107" s="25"/>
    </row>
    <row r="108" spans="1:30" x14ac:dyDescent="0.25">
      <c r="A108" s="116"/>
      <c r="B108" s="123"/>
      <c r="C108" s="44" t="s">
        <v>20</v>
      </c>
      <c r="D108" s="47">
        <f t="shared" ref="D108:J108" si="18">SUM(D107)</f>
        <v>0</v>
      </c>
      <c r="E108" s="47">
        <f t="shared" si="18"/>
        <v>0</v>
      </c>
      <c r="F108" s="47">
        <f t="shared" si="18"/>
        <v>0</v>
      </c>
      <c r="G108" s="48">
        <f t="shared" si="18"/>
        <v>0</v>
      </c>
      <c r="H108" s="49">
        <f t="shared" si="18"/>
        <v>4</v>
      </c>
      <c r="I108" s="49">
        <f t="shared" si="18"/>
        <v>145</v>
      </c>
      <c r="J108" s="49">
        <f t="shared" si="18"/>
        <v>149</v>
      </c>
      <c r="K108" s="25"/>
      <c r="L108" s="25"/>
      <c r="M108" s="25"/>
      <c r="N108" s="25"/>
      <c r="O108" s="25"/>
      <c r="P108" s="25"/>
      <c r="Q108" s="25"/>
      <c r="R108" s="25"/>
      <c r="S108" s="25"/>
    </row>
    <row r="109" spans="1:30" x14ac:dyDescent="0.25">
      <c r="A109" s="114">
        <v>28</v>
      </c>
      <c r="B109" s="136" t="s">
        <v>28</v>
      </c>
      <c r="C109" s="86" t="s">
        <v>46</v>
      </c>
      <c r="D109" s="86"/>
      <c r="E109" s="86"/>
      <c r="F109" s="86"/>
      <c r="G109" s="86"/>
      <c r="H109" s="86"/>
      <c r="I109" s="86">
        <v>44</v>
      </c>
      <c r="J109" s="86">
        <v>44</v>
      </c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1:30" x14ac:dyDescent="0.25">
      <c r="A110" s="115"/>
      <c r="B110" s="144"/>
      <c r="C110" s="86" t="s">
        <v>11</v>
      </c>
      <c r="D110" s="86"/>
      <c r="E110" s="86"/>
      <c r="F110" s="86">
        <v>1</v>
      </c>
      <c r="G110" s="86"/>
      <c r="H110" s="86">
        <v>14</v>
      </c>
      <c r="I110" s="86">
        <v>196</v>
      </c>
      <c r="J110" s="86">
        <v>211</v>
      </c>
      <c r="K110" s="19"/>
      <c r="L110" s="19"/>
      <c r="M110" s="19"/>
      <c r="N110" s="19"/>
      <c r="O110" s="19"/>
      <c r="P110" s="19"/>
      <c r="Q110" s="19"/>
      <c r="R110" s="19"/>
      <c r="S110" s="19"/>
    </row>
    <row r="111" spans="1:30" x14ac:dyDescent="0.25">
      <c r="A111" s="115"/>
      <c r="B111" s="144"/>
      <c r="C111" s="86" t="s">
        <v>43</v>
      </c>
      <c r="D111" s="86"/>
      <c r="E111" s="86"/>
      <c r="F111" s="86"/>
      <c r="G111" s="86"/>
      <c r="H111" s="86"/>
      <c r="I111" s="86">
        <v>9</v>
      </c>
      <c r="J111" s="86">
        <v>9</v>
      </c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1:30" x14ac:dyDescent="0.25">
      <c r="A112" s="115"/>
      <c r="B112" s="144"/>
      <c r="C112" s="86" t="s">
        <v>6</v>
      </c>
      <c r="D112" s="86"/>
      <c r="E112" s="86"/>
      <c r="F112" s="86"/>
      <c r="G112" s="86">
        <v>5</v>
      </c>
      <c r="H112" s="86">
        <v>15</v>
      </c>
      <c r="I112" s="86">
        <v>198</v>
      </c>
      <c r="J112" s="86">
        <v>218</v>
      </c>
      <c r="K112" s="19"/>
      <c r="L112" s="19"/>
      <c r="M112" s="19"/>
      <c r="N112" s="19"/>
      <c r="O112" s="19"/>
      <c r="P112" s="19"/>
      <c r="Q112" s="19"/>
      <c r="R112" s="19"/>
      <c r="S112" s="19"/>
    </row>
    <row r="113" spans="1:19" x14ac:dyDescent="0.25">
      <c r="A113" s="115"/>
      <c r="B113" s="144"/>
      <c r="C113" s="86" t="s">
        <v>22</v>
      </c>
      <c r="D113" s="86"/>
      <c r="E113" s="86"/>
      <c r="F113" s="86"/>
      <c r="G113" s="86"/>
      <c r="H113" s="86"/>
      <c r="I113" s="86">
        <v>48</v>
      </c>
      <c r="J113" s="86">
        <v>48</v>
      </c>
      <c r="K113" s="19"/>
      <c r="L113" s="19"/>
      <c r="M113" s="19"/>
      <c r="N113" s="19"/>
      <c r="O113" s="19"/>
      <c r="P113" s="19"/>
      <c r="Q113" s="19"/>
      <c r="R113" s="19"/>
      <c r="S113" s="19"/>
    </row>
    <row r="114" spans="1:19" x14ac:dyDescent="0.25">
      <c r="A114" s="115"/>
      <c r="B114" s="144"/>
      <c r="C114" s="86" t="s">
        <v>45</v>
      </c>
      <c r="D114" s="86"/>
      <c r="E114" s="86"/>
      <c r="F114" s="86"/>
      <c r="G114" s="86"/>
      <c r="H114" s="86"/>
      <c r="I114" s="86"/>
      <c r="J114" s="86"/>
      <c r="K114" s="19"/>
      <c r="L114" s="19"/>
      <c r="M114" s="19"/>
      <c r="N114" s="19"/>
      <c r="O114" s="19"/>
      <c r="P114" s="19"/>
      <c r="Q114" s="19"/>
      <c r="R114" s="19"/>
      <c r="S114" s="19"/>
    </row>
    <row r="115" spans="1:19" ht="30" x14ac:dyDescent="0.25">
      <c r="A115" s="115"/>
      <c r="B115" s="144"/>
      <c r="C115" s="86" t="s">
        <v>58</v>
      </c>
      <c r="D115" s="86"/>
      <c r="E115" s="86"/>
      <c r="F115" s="86"/>
      <c r="G115" s="86">
        <v>2</v>
      </c>
      <c r="H115" s="86">
        <v>2</v>
      </c>
      <c r="I115" s="86">
        <v>84</v>
      </c>
      <c r="J115" s="86">
        <v>88</v>
      </c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19" x14ac:dyDescent="0.25">
      <c r="A116" s="115"/>
      <c r="B116" s="144"/>
      <c r="C116" s="44" t="s">
        <v>20</v>
      </c>
      <c r="D116" s="85">
        <f t="shared" ref="D116:J116" si="19">SUM(D109:D115)</f>
        <v>0</v>
      </c>
      <c r="E116" s="85">
        <f t="shared" si="19"/>
        <v>0</v>
      </c>
      <c r="F116" s="85">
        <f t="shared" si="19"/>
        <v>1</v>
      </c>
      <c r="G116" s="87">
        <f t="shared" si="19"/>
        <v>7</v>
      </c>
      <c r="H116" s="85">
        <f t="shared" si="19"/>
        <v>31</v>
      </c>
      <c r="I116" s="85">
        <f t="shared" si="19"/>
        <v>579</v>
      </c>
      <c r="J116" s="85">
        <f t="shared" si="19"/>
        <v>618</v>
      </c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x14ac:dyDescent="0.25">
      <c r="A117" s="114">
        <v>29</v>
      </c>
      <c r="B117" s="136" t="s">
        <v>29</v>
      </c>
      <c r="C117" s="86" t="s">
        <v>43</v>
      </c>
      <c r="D117" s="86"/>
      <c r="E117" s="86"/>
      <c r="F117" s="86"/>
      <c r="G117" s="86"/>
      <c r="H117" s="86"/>
      <c r="I117" s="86">
        <v>3</v>
      </c>
      <c r="J117" s="86">
        <v>3</v>
      </c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1:19" x14ac:dyDescent="0.25">
      <c r="A118" s="115"/>
      <c r="B118" s="144"/>
      <c r="C118" s="86" t="s">
        <v>12</v>
      </c>
      <c r="D118" s="86"/>
      <c r="E118" s="86"/>
      <c r="F118" s="86"/>
      <c r="G118" s="86"/>
      <c r="H118" s="86">
        <v>16</v>
      </c>
      <c r="I118" s="86">
        <v>123</v>
      </c>
      <c r="J118" s="86">
        <v>139</v>
      </c>
      <c r="K118" s="19"/>
      <c r="L118" s="19"/>
      <c r="M118" s="19"/>
      <c r="N118" s="19"/>
      <c r="O118" s="19"/>
      <c r="P118" s="19"/>
      <c r="Q118" s="19"/>
      <c r="R118" s="19"/>
      <c r="S118" s="19"/>
    </row>
    <row r="119" spans="1:19" x14ac:dyDescent="0.25">
      <c r="A119" s="115"/>
      <c r="B119" s="144"/>
      <c r="C119" s="86" t="s">
        <v>3</v>
      </c>
      <c r="D119" s="86"/>
      <c r="E119" s="86"/>
      <c r="F119" s="86"/>
      <c r="G119" s="86"/>
      <c r="H119" s="86"/>
      <c r="I119" s="86">
        <v>26</v>
      </c>
      <c r="J119" s="86">
        <v>26</v>
      </c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 x14ac:dyDescent="0.25">
      <c r="A120" s="115"/>
      <c r="B120" s="144"/>
      <c r="C120" s="86" t="s">
        <v>8</v>
      </c>
      <c r="D120" s="86"/>
      <c r="E120" s="86"/>
      <c r="F120" s="86"/>
      <c r="G120" s="86"/>
      <c r="H120" s="86">
        <v>12</v>
      </c>
      <c r="I120" s="86">
        <v>51</v>
      </c>
      <c r="J120" s="86">
        <v>63</v>
      </c>
      <c r="K120" s="19"/>
      <c r="L120" s="19"/>
      <c r="M120" s="19"/>
      <c r="N120" s="19"/>
      <c r="O120" s="19"/>
      <c r="P120" s="19"/>
      <c r="Q120" s="19"/>
      <c r="R120" s="19"/>
      <c r="S120" s="19"/>
    </row>
    <row r="121" spans="1:19" x14ac:dyDescent="0.25">
      <c r="A121" s="115"/>
      <c r="B121" s="144"/>
      <c r="C121" s="86" t="s">
        <v>112</v>
      </c>
      <c r="D121" s="86"/>
      <c r="E121" s="86"/>
      <c r="F121" s="86"/>
      <c r="G121" s="86"/>
      <c r="H121" s="86"/>
      <c r="I121" s="86">
        <v>26</v>
      </c>
      <c r="J121" s="86">
        <v>26</v>
      </c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19" x14ac:dyDescent="0.25">
      <c r="A122" s="115"/>
      <c r="B122" s="144"/>
      <c r="C122" s="44" t="s">
        <v>20</v>
      </c>
      <c r="D122" s="61">
        <f t="shared" ref="D122:J122" si="20">SUM(D117:D121)</f>
        <v>0</v>
      </c>
      <c r="E122" s="61">
        <f t="shared" si="20"/>
        <v>0</v>
      </c>
      <c r="F122" s="61">
        <f t="shared" si="20"/>
        <v>0</v>
      </c>
      <c r="G122" s="58">
        <f t="shared" si="20"/>
        <v>0</v>
      </c>
      <c r="H122" s="61">
        <f t="shared" si="20"/>
        <v>28</v>
      </c>
      <c r="I122" s="61">
        <f t="shared" si="20"/>
        <v>229</v>
      </c>
      <c r="J122" s="61">
        <f t="shared" si="20"/>
        <v>257</v>
      </c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x14ac:dyDescent="0.25">
      <c r="A123" s="114">
        <v>35</v>
      </c>
      <c r="B123" s="136" t="s">
        <v>30</v>
      </c>
      <c r="C123" s="86" t="s">
        <v>3</v>
      </c>
      <c r="D123" s="86"/>
      <c r="E123" s="86"/>
      <c r="F123" s="86"/>
      <c r="G123" s="86"/>
      <c r="H123" s="86"/>
      <c r="I123" s="86">
        <v>67</v>
      </c>
      <c r="J123" s="86">
        <v>67</v>
      </c>
      <c r="K123" s="19"/>
      <c r="L123" s="19"/>
      <c r="M123" s="19"/>
      <c r="N123" s="19"/>
      <c r="O123" s="19"/>
      <c r="P123" s="19"/>
      <c r="Q123" s="19"/>
      <c r="R123" s="19"/>
      <c r="S123" s="19"/>
    </row>
    <row r="124" spans="1:19" x14ac:dyDescent="0.25">
      <c r="A124" s="115"/>
      <c r="B124" s="144"/>
      <c r="C124" s="86" t="s">
        <v>9</v>
      </c>
      <c r="D124" s="86"/>
      <c r="E124" s="86"/>
      <c r="F124" s="86"/>
      <c r="G124" s="86">
        <v>1</v>
      </c>
      <c r="H124" s="86">
        <v>2</v>
      </c>
      <c r="I124" s="86">
        <v>19</v>
      </c>
      <c r="J124" s="86">
        <v>22</v>
      </c>
      <c r="K124" s="19"/>
      <c r="L124" s="19"/>
      <c r="M124" s="19"/>
      <c r="N124" s="19"/>
      <c r="O124" s="19"/>
      <c r="P124" s="19"/>
      <c r="Q124" s="19"/>
      <c r="R124" s="19"/>
      <c r="S124" s="19"/>
    </row>
    <row r="125" spans="1:19" x14ac:dyDescent="0.25">
      <c r="A125" s="115"/>
      <c r="B125" s="144"/>
      <c r="C125" s="86" t="s">
        <v>57</v>
      </c>
      <c r="D125" s="86"/>
      <c r="E125" s="86"/>
      <c r="F125" s="86"/>
      <c r="G125" s="86"/>
      <c r="H125" s="86"/>
      <c r="I125" s="86"/>
      <c r="J125" s="86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1:19" x14ac:dyDescent="0.25">
      <c r="A126" s="115"/>
      <c r="B126" s="144"/>
      <c r="C126" s="86" t="s">
        <v>11</v>
      </c>
      <c r="D126" s="86"/>
      <c r="E126" s="86"/>
      <c r="F126" s="86"/>
      <c r="G126" s="86"/>
      <c r="H126" s="86"/>
      <c r="I126" s="86">
        <v>28</v>
      </c>
      <c r="J126" s="86">
        <v>28</v>
      </c>
      <c r="K126" s="19"/>
      <c r="L126" s="19"/>
      <c r="M126" s="19"/>
      <c r="N126" s="19"/>
      <c r="O126" s="19"/>
      <c r="P126" s="19"/>
      <c r="Q126" s="19"/>
      <c r="R126" s="19"/>
      <c r="S126" s="19"/>
    </row>
    <row r="127" spans="1:19" x14ac:dyDescent="0.25">
      <c r="A127" s="115"/>
      <c r="B127" s="144"/>
      <c r="C127" s="86" t="s">
        <v>38</v>
      </c>
      <c r="D127" s="86"/>
      <c r="E127" s="86"/>
      <c r="F127" s="86"/>
      <c r="G127" s="86"/>
      <c r="H127" s="86"/>
      <c r="I127" s="86"/>
      <c r="J127" s="86"/>
      <c r="K127" s="16"/>
      <c r="L127" s="19"/>
      <c r="M127" s="19"/>
      <c r="N127" s="19"/>
      <c r="O127" s="19"/>
      <c r="P127" s="19"/>
      <c r="Q127" s="19"/>
      <c r="R127" s="19"/>
      <c r="S127" s="19"/>
    </row>
    <row r="128" spans="1:19" ht="16.5" customHeight="1" x14ac:dyDescent="0.25">
      <c r="A128" s="116"/>
      <c r="B128" s="123"/>
      <c r="C128" s="44" t="s">
        <v>20</v>
      </c>
      <c r="D128" s="61">
        <f t="shared" ref="D128:J128" si="21">SUM(D123:D127)</f>
        <v>0</v>
      </c>
      <c r="E128" s="61">
        <f t="shared" si="21"/>
        <v>0</v>
      </c>
      <c r="F128" s="61">
        <f t="shared" si="21"/>
        <v>0</v>
      </c>
      <c r="G128" s="58">
        <f t="shared" si="21"/>
        <v>1</v>
      </c>
      <c r="H128" s="61">
        <f t="shared" si="21"/>
        <v>2</v>
      </c>
      <c r="I128" s="61">
        <f t="shared" si="21"/>
        <v>114</v>
      </c>
      <c r="J128" s="61">
        <f t="shared" si="21"/>
        <v>117</v>
      </c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ht="15" customHeight="1" x14ac:dyDescent="0.25">
      <c r="A129" s="114">
        <v>37</v>
      </c>
      <c r="B129" s="136" t="s">
        <v>31</v>
      </c>
      <c r="C129" s="86" t="s">
        <v>12</v>
      </c>
      <c r="D129" s="86"/>
      <c r="E129" s="86"/>
      <c r="F129" s="86"/>
      <c r="G129" s="86"/>
      <c r="H129" s="86"/>
      <c r="I129" s="86">
        <v>32</v>
      </c>
      <c r="J129" s="86">
        <v>32</v>
      </c>
      <c r="K129" s="19"/>
      <c r="L129" s="19"/>
      <c r="M129" s="19"/>
      <c r="N129" s="19"/>
      <c r="O129" s="19"/>
      <c r="P129" s="19"/>
      <c r="Q129" s="19"/>
      <c r="R129" s="19"/>
      <c r="S129" s="19"/>
    </row>
    <row r="130" spans="1:19" ht="15" customHeight="1" x14ac:dyDescent="0.25">
      <c r="A130" s="115"/>
      <c r="B130" s="144"/>
      <c r="C130" s="86" t="s">
        <v>16</v>
      </c>
      <c r="D130" s="86"/>
      <c r="E130" s="86"/>
      <c r="F130" s="86"/>
      <c r="G130" s="86"/>
      <c r="H130" s="86"/>
      <c r="I130" s="86">
        <v>20</v>
      </c>
      <c r="J130" s="86">
        <v>20</v>
      </c>
      <c r="K130" s="19"/>
      <c r="L130" s="19"/>
      <c r="M130" s="19"/>
      <c r="N130" s="19"/>
      <c r="O130" s="19"/>
      <c r="P130" s="19"/>
      <c r="Q130" s="19"/>
      <c r="R130" s="19"/>
      <c r="S130" s="19"/>
    </row>
    <row r="131" spans="1:19" ht="15" customHeight="1" x14ac:dyDescent="0.25">
      <c r="A131" s="115"/>
      <c r="B131" s="144"/>
      <c r="C131" s="86" t="s">
        <v>41</v>
      </c>
      <c r="D131" s="86"/>
      <c r="E131" s="86"/>
      <c r="F131" s="86"/>
      <c r="G131" s="86"/>
      <c r="H131" s="86">
        <v>1</v>
      </c>
      <c r="I131" s="86">
        <v>5</v>
      </c>
      <c r="J131" s="86">
        <v>6</v>
      </c>
      <c r="K131" s="19"/>
      <c r="L131" s="19"/>
      <c r="M131" s="19"/>
      <c r="N131" s="19"/>
      <c r="O131" s="19"/>
      <c r="P131" s="19"/>
      <c r="Q131" s="19"/>
      <c r="R131" s="19"/>
      <c r="S131" s="19"/>
    </row>
    <row r="132" spans="1:19" ht="15" customHeight="1" x14ac:dyDescent="0.25">
      <c r="A132" s="115"/>
      <c r="B132" s="144"/>
      <c r="C132" s="86" t="s">
        <v>10</v>
      </c>
      <c r="D132" s="86"/>
      <c r="E132" s="86"/>
      <c r="F132" s="86"/>
      <c r="G132" s="86"/>
      <c r="H132" s="86"/>
      <c r="I132" s="86">
        <v>134</v>
      </c>
      <c r="J132" s="86">
        <v>134</v>
      </c>
      <c r="K132" s="19"/>
      <c r="L132" s="19"/>
      <c r="M132" s="19"/>
      <c r="N132" s="19"/>
      <c r="O132" s="19"/>
      <c r="P132" s="19"/>
      <c r="Q132" s="19"/>
      <c r="R132" s="19"/>
      <c r="S132" s="19"/>
    </row>
    <row r="133" spans="1:19" ht="15" customHeight="1" x14ac:dyDescent="0.25">
      <c r="A133" s="115"/>
      <c r="B133" s="144"/>
      <c r="C133" s="86" t="s">
        <v>3</v>
      </c>
      <c r="D133" s="86"/>
      <c r="E133" s="86"/>
      <c r="F133" s="86"/>
      <c r="G133" s="86"/>
      <c r="H133" s="86"/>
      <c r="I133" s="86">
        <v>22</v>
      </c>
      <c r="J133" s="86">
        <v>22</v>
      </c>
      <c r="K133" s="19"/>
      <c r="L133" s="19"/>
      <c r="M133" s="19"/>
      <c r="N133" s="19"/>
      <c r="O133" s="19"/>
      <c r="P133" s="19"/>
      <c r="Q133" s="19"/>
      <c r="R133" s="19"/>
      <c r="S133" s="19"/>
    </row>
    <row r="134" spans="1:19" ht="15" customHeight="1" x14ac:dyDescent="0.25">
      <c r="A134" s="115"/>
      <c r="B134" s="144"/>
      <c r="C134" s="86" t="s">
        <v>38</v>
      </c>
      <c r="D134" s="86"/>
      <c r="E134" s="86"/>
      <c r="F134" s="86"/>
      <c r="G134" s="86"/>
      <c r="H134" s="86"/>
      <c r="I134" s="86">
        <v>10</v>
      </c>
      <c r="J134" s="86">
        <v>10</v>
      </c>
      <c r="K134" s="19"/>
      <c r="L134" s="19"/>
      <c r="M134" s="19"/>
      <c r="N134" s="19"/>
      <c r="O134" s="19"/>
      <c r="P134" s="19"/>
      <c r="Q134" s="19"/>
      <c r="R134" s="19"/>
      <c r="S134" s="19"/>
    </row>
    <row r="135" spans="1:19" x14ac:dyDescent="0.25">
      <c r="A135" s="116"/>
      <c r="B135" s="123"/>
      <c r="C135" s="44" t="s">
        <v>20</v>
      </c>
      <c r="D135" s="61">
        <f t="shared" ref="D135:J135" si="22">SUM(D129:D134)</f>
        <v>0</v>
      </c>
      <c r="E135" s="61">
        <f t="shared" si="22"/>
        <v>0</v>
      </c>
      <c r="F135" s="61">
        <f t="shared" si="22"/>
        <v>0</v>
      </c>
      <c r="G135" s="58">
        <f t="shared" si="22"/>
        <v>0</v>
      </c>
      <c r="H135" s="61">
        <f t="shared" si="22"/>
        <v>1</v>
      </c>
      <c r="I135" s="61">
        <f t="shared" si="22"/>
        <v>223</v>
      </c>
      <c r="J135" s="61">
        <f t="shared" si="22"/>
        <v>224</v>
      </c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ht="15" customHeight="1" x14ac:dyDescent="0.25">
      <c r="A136" s="114">
        <v>40</v>
      </c>
      <c r="B136" s="136" t="s">
        <v>32</v>
      </c>
      <c r="C136" s="60" t="s">
        <v>46</v>
      </c>
      <c r="D136" s="60"/>
      <c r="E136" s="60"/>
      <c r="F136" s="60"/>
      <c r="G136" s="60"/>
      <c r="H136" s="60"/>
      <c r="I136" s="60">
        <v>12</v>
      </c>
      <c r="J136" s="60">
        <v>12</v>
      </c>
      <c r="K136" s="19"/>
      <c r="L136" s="19"/>
      <c r="M136" s="19"/>
      <c r="N136" s="19"/>
      <c r="O136" s="19"/>
      <c r="P136" s="19"/>
      <c r="Q136" s="19"/>
      <c r="R136" s="19"/>
      <c r="S136" s="19"/>
    </row>
    <row r="137" spans="1:19" x14ac:dyDescent="0.25">
      <c r="A137" s="115"/>
      <c r="B137" s="144"/>
      <c r="C137" s="60" t="s">
        <v>11</v>
      </c>
      <c r="D137" s="60"/>
      <c r="E137" s="60"/>
      <c r="F137" s="60"/>
      <c r="G137" s="60"/>
      <c r="H137" s="60"/>
      <c r="I137" s="60">
        <v>18</v>
      </c>
      <c r="J137" s="60">
        <v>18</v>
      </c>
      <c r="K137" s="19"/>
      <c r="L137" s="19"/>
      <c r="M137" s="19"/>
      <c r="N137" s="19"/>
      <c r="O137" s="19"/>
      <c r="P137" s="19"/>
      <c r="Q137" s="19"/>
      <c r="R137" s="19"/>
      <c r="S137" s="19"/>
    </row>
    <row r="138" spans="1:19" x14ac:dyDescent="0.25">
      <c r="A138" s="115"/>
      <c r="B138" s="144"/>
      <c r="C138" s="60" t="s">
        <v>2</v>
      </c>
      <c r="D138" s="60"/>
      <c r="E138" s="60"/>
      <c r="F138" s="60"/>
      <c r="G138" s="60"/>
      <c r="H138" s="60"/>
      <c r="I138" s="60">
        <v>19</v>
      </c>
      <c r="J138" s="60">
        <v>19</v>
      </c>
      <c r="K138" s="19"/>
      <c r="L138" s="19"/>
      <c r="M138" s="19"/>
      <c r="N138" s="19"/>
      <c r="O138" s="19"/>
      <c r="P138" s="19"/>
      <c r="Q138" s="19"/>
      <c r="R138" s="19"/>
      <c r="S138" s="19"/>
    </row>
    <row r="139" spans="1:19" x14ac:dyDescent="0.25">
      <c r="A139" s="115"/>
      <c r="B139" s="144"/>
      <c r="C139" s="60" t="s">
        <v>6</v>
      </c>
      <c r="D139" s="60"/>
      <c r="E139" s="60"/>
      <c r="F139" s="60"/>
      <c r="G139" s="60"/>
      <c r="H139" s="60"/>
      <c r="I139" s="60">
        <v>61</v>
      </c>
      <c r="J139" s="60">
        <v>61</v>
      </c>
      <c r="K139" s="19"/>
      <c r="L139" s="19"/>
      <c r="M139" s="19"/>
      <c r="N139" s="19"/>
      <c r="O139" s="19"/>
      <c r="P139" s="19"/>
      <c r="Q139" s="19"/>
      <c r="R139" s="19"/>
      <c r="S139" s="19"/>
    </row>
    <row r="140" spans="1:19" x14ac:dyDescent="0.25">
      <c r="A140" s="115"/>
      <c r="B140" s="144"/>
      <c r="C140" s="60" t="s">
        <v>45</v>
      </c>
      <c r="D140" s="60"/>
      <c r="E140" s="60"/>
      <c r="F140" s="60"/>
      <c r="G140" s="60"/>
      <c r="H140" s="60"/>
      <c r="I140" s="60"/>
      <c r="J140" s="60"/>
      <c r="K140" s="19"/>
      <c r="L140" s="19"/>
      <c r="M140" s="19"/>
      <c r="N140" s="19"/>
      <c r="O140" s="19"/>
      <c r="P140" s="19"/>
      <c r="Q140" s="19"/>
      <c r="R140" s="19"/>
      <c r="S140" s="19"/>
    </row>
    <row r="141" spans="1:19" x14ac:dyDescent="0.25">
      <c r="A141" s="115"/>
      <c r="B141" s="144"/>
      <c r="C141" s="60" t="s">
        <v>8</v>
      </c>
      <c r="D141" s="60"/>
      <c r="E141" s="60"/>
      <c r="F141" s="60"/>
      <c r="G141" s="60"/>
      <c r="H141" s="60"/>
      <c r="I141" s="60">
        <v>9</v>
      </c>
      <c r="J141" s="60">
        <v>9</v>
      </c>
      <c r="K141" s="19"/>
      <c r="L141" s="19"/>
      <c r="M141" s="19"/>
      <c r="N141" s="19"/>
      <c r="O141" s="19"/>
      <c r="P141" s="19"/>
      <c r="Q141" s="19"/>
      <c r="R141" s="19"/>
      <c r="S141" s="19"/>
    </row>
    <row r="142" spans="1:19" x14ac:dyDescent="0.25">
      <c r="A142" s="115"/>
      <c r="B142" s="144"/>
      <c r="C142" s="60" t="s">
        <v>3</v>
      </c>
      <c r="D142" s="60"/>
      <c r="E142" s="60"/>
      <c r="F142" s="60"/>
      <c r="G142" s="60"/>
      <c r="H142" s="60"/>
      <c r="I142" s="60">
        <v>36</v>
      </c>
      <c r="J142" s="60">
        <v>36</v>
      </c>
      <c r="K142" s="19"/>
      <c r="L142" s="19"/>
      <c r="M142" s="19"/>
      <c r="N142" s="19"/>
      <c r="O142" s="19"/>
      <c r="P142" s="19"/>
      <c r="Q142" s="19"/>
      <c r="R142" s="19"/>
      <c r="S142" s="19"/>
    </row>
    <row r="143" spans="1:19" x14ac:dyDescent="0.25">
      <c r="A143" s="115"/>
      <c r="B143" s="144"/>
      <c r="C143" s="60" t="s">
        <v>22</v>
      </c>
      <c r="D143" s="60"/>
      <c r="E143" s="60"/>
      <c r="F143" s="60"/>
      <c r="G143" s="60"/>
      <c r="H143" s="60"/>
      <c r="I143" s="60">
        <v>12</v>
      </c>
      <c r="J143" s="60">
        <v>12</v>
      </c>
      <c r="K143" s="19"/>
      <c r="L143" s="19"/>
      <c r="M143" s="19"/>
      <c r="N143" s="19"/>
      <c r="O143" s="19"/>
      <c r="P143" s="19"/>
      <c r="Q143" s="19"/>
      <c r="R143" s="19"/>
      <c r="S143" s="19"/>
    </row>
    <row r="144" spans="1:19" x14ac:dyDescent="0.25">
      <c r="A144" s="115"/>
      <c r="B144" s="144"/>
      <c r="C144" s="60" t="s">
        <v>4</v>
      </c>
      <c r="D144" s="60"/>
      <c r="E144" s="60"/>
      <c r="F144" s="60"/>
      <c r="G144" s="60"/>
      <c r="H144" s="60"/>
      <c r="I144" s="60">
        <v>10</v>
      </c>
      <c r="J144" s="60">
        <v>10</v>
      </c>
      <c r="K144" s="19"/>
      <c r="L144" s="19"/>
      <c r="M144" s="19"/>
      <c r="N144" s="19"/>
      <c r="O144" s="19"/>
      <c r="P144" s="19"/>
      <c r="Q144" s="19"/>
      <c r="R144" s="19"/>
      <c r="S144" s="19"/>
    </row>
    <row r="145" spans="1:19" x14ac:dyDescent="0.25">
      <c r="A145" s="115"/>
      <c r="B145" s="144"/>
      <c r="C145" s="60" t="s">
        <v>57</v>
      </c>
      <c r="D145" s="60"/>
      <c r="E145" s="60"/>
      <c r="F145" s="60"/>
      <c r="G145" s="60"/>
      <c r="H145" s="60"/>
      <c r="I145" s="60">
        <v>1</v>
      </c>
      <c r="J145" s="60">
        <v>1</v>
      </c>
      <c r="K145" s="19"/>
      <c r="L145" s="19"/>
      <c r="M145" s="19"/>
      <c r="N145" s="19"/>
      <c r="O145" s="19"/>
      <c r="P145" s="19"/>
      <c r="Q145" s="19"/>
      <c r="R145" s="19"/>
      <c r="S145" s="19"/>
    </row>
    <row r="146" spans="1:19" x14ac:dyDescent="0.25">
      <c r="A146" s="116"/>
      <c r="B146" s="123"/>
      <c r="C146" s="44" t="s">
        <v>20</v>
      </c>
      <c r="D146" s="61">
        <f t="shared" ref="D146:J146" si="23">SUM(D136:D145)</f>
        <v>0</v>
      </c>
      <c r="E146" s="61">
        <f t="shared" si="23"/>
        <v>0</v>
      </c>
      <c r="F146" s="61">
        <f t="shared" si="23"/>
        <v>0</v>
      </c>
      <c r="G146" s="58">
        <f t="shared" si="23"/>
        <v>0</v>
      </c>
      <c r="H146" s="61">
        <f t="shared" si="23"/>
        <v>0</v>
      </c>
      <c r="I146" s="61">
        <f t="shared" si="23"/>
        <v>178</v>
      </c>
      <c r="J146" s="61">
        <f t="shared" si="23"/>
        <v>178</v>
      </c>
      <c r="K146" s="16"/>
      <c r="L146" s="16"/>
      <c r="M146" s="16"/>
      <c r="N146" s="16"/>
      <c r="O146" s="16"/>
      <c r="P146" s="16"/>
      <c r="Q146" s="16"/>
      <c r="R146" s="16"/>
      <c r="S146" s="16"/>
    </row>
    <row r="147" spans="1:19" x14ac:dyDescent="0.25">
      <c r="A147" s="114">
        <v>42</v>
      </c>
      <c r="B147" s="136" t="s">
        <v>33</v>
      </c>
      <c r="C147" s="86" t="s">
        <v>49</v>
      </c>
      <c r="D147" s="86"/>
      <c r="E147" s="86"/>
      <c r="F147" s="86"/>
      <c r="G147" s="86"/>
      <c r="H147" s="86"/>
      <c r="I147" s="86">
        <v>37</v>
      </c>
      <c r="J147" s="86">
        <v>37</v>
      </c>
      <c r="K147" s="19"/>
      <c r="L147" s="19"/>
      <c r="M147" s="19"/>
      <c r="N147" s="19"/>
      <c r="O147" s="19"/>
      <c r="P147" s="19"/>
      <c r="Q147" s="19"/>
      <c r="R147" s="19"/>
      <c r="S147" s="19"/>
    </row>
    <row r="148" spans="1:19" x14ac:dyDescent="0.25">
      <c r="A148" s="115"/>
      <c r="B148" s="144"/>
      <c r="C148" s="86" t="s">
        <v>11</v>
      </c>
      <c r="D148" s="86"/>
      <c r="E148" s="86"/>
      <c r="F148" s="86"/>
      <c r="G148" s="86">
        <v>1</v>
      </c>
      <c r="H148" s="86">
        <v>5</v>
      </c>
      <c r="I148" s="86">
        <v>103</v>
      </c>
      <c r="J148" s="86">
        <v>109</v>
      </c>
      <c r="K148" s="19"/>
      <c r="L148" s="19"/>
      <c r="M148" s="19"/>
      <c r="N148" s="19"/>
      <c r="O148" s="19"/>
      <c r="P148" s="19"/>
      <c r="Q148" s="19"/>
      <c r="R148" s="19"/>
      <c r="S148" s="19"/>
    </row>
    <row r="149" spans="1:19" x14ac:dyDescent="0.25">
      <c r="A149" s="115"/>
      <c r="B149" s="144"/>
      <c r="C149" s="86" t="s">
        <v>2</v>
      </c>
      <c r="D149" s="86"/>
      <c r="E149" s="86"/>
      <c r="F149" s="86"/>
      <c r="G149" s="86"/>
      <c r="H149" s="86"/>
      <c r="I149" s="86">
        <v>10</v>
      </c>
      <c r="J149" s="86">
        <v>10</v>
      </c>
      <c r="K149" s="19" t="s">
        <v>98</v>
      </c>
      <c r="L149" s="19"/>
      <c r="M149" s="19"/>
      <c r="N149" s="19"/>
      <c r="O149" s="19"/>
      <c r="P149" s="19"/>
      <c r="Q149" s="19"/>
      <c r="R149" s="19"/>
      <c r="S149" s="19"/>
    </row>
    <row r="150" spans="1:19" x14ac:dyDescent="0.25">
      <c r="A150" s="115"/>
      <c r="B150" s="144"/>
      <c r="C150" s="86" t="s">
        <v>23</v>
      </c>
      <c r="D150" s="86"/>
      <c r="E150" s="86"/>
      <c r="F150" s="86"/>
      <c r="G150" s="86"/>
      <c r="H150" s="86"/>
      <c r="I150" s="86">
        <v>7</v>
      </c>
      <c r="J150" s="86">
        <v>7</v>
      </c>
      <c r="K150" s="19"/>
      <c r="L150" s="19"/>
      <c r="M150" s="19"/>
      <c r="N150" s="19"/>
      <c r="O150" s="19"/>
      <c r="P150" s="19"/>
      <c r="Q150" s="19"/>
      <c r="R150" s="19"/>
      <c r="S150" s="19"/>
    </row>
    <row r="151" spans="1:19" x14ac:dyDescent="0.25">
      <c r="A151" s="115"/>
      <c r="B151" s="144"/>
      <c r="C151" s="86" t="s">
        <v>12</v>
      </c>
      <c r="D151" s="86"/>
      <c r="E151" s="86"/>
      <c r="F151" s="86"/>
      <c r="G151" s="86"/>
      <c r="H151" s="86"/>
      <c r="I151" s="86">
        <v>71</v>
      </c>
      <c r="J151" s="86">
        <v>71</v>
      </c>
      <c r="K151" s="19"/>
      <c r="L151" s="19"/>
      <c r="M151" s="19"/>
      <c r="N151" s="19"/>
      <c r="O151" s="19"/>
      <c r="P151" s="19"/>
      <c r="Q151" s="19"/>
      <c r="R151" s="19"/>
      <c r="S151" s="19"/>
    </row>
    <row r="152" spans="1:19" x14ac:dyDescent="0.25">
      <c r="A152" s="115"/>
      <c r="B152" s="144"/>
      <c r="C152" s="86" t="s">
        <v>50</v>
      </c>
      <c r="D152" s="86"/>
      <c r="E152" s="86"/>
      <c r="F152" s="86"/>
      <c r="G152" s="86">
        <v>2</v>
      </c>
      <c r="H152" s="86"/>
      <c r="I152" s="86">
        <v>39</v>
      </c>
      <c r="J152" s="86">
        <v>41</v>
      </c>
      <c r="K152" s="19"/>
      <c r="L152" s="19"/>
      <c r="M152" s="19"/>
      <c r="N152" s="19"/>
      <c r="O152" s="19"/>
      <c r="P152" s="19"/>
      <c r="Q152" s="19"/>
      <c r="R152" s="19"/>
      <c r="S152" s="19"/>
    </row>
    <row r="153" spans="1:19" x14ac:dyDescent="0.25">
      <c r="A153" s="115"/>
      <c r="B153" s="144"/>
      <c r="C153" s="86" t="s">
        <v>6</v>
      </c>
      <c r="D153" s="86"/>
      <c r="E153" s="86"/>
      <c r="F153" s="86"/>
      <c r="G153" s="86">
        <v>2</v>
      </c>
      <c r="H153" s="86">
        <v>5</v>
      </c>
      <c r="I153" s="86">
        <v>88</v>
      </c>
      <c r="J153" s="86">
        <v>95</v>
      </c>
      <c r="K153" s="19"/>
      <c r="L153" s="19"/>
      <c r="M153" s="19"/>
      <c r="N153" s="19"/>
      <c r="O153" s="19"/>
      <c r="P153" s="19"/>
      <c r="Q153" s="19"/>
      <c r="R153" s="19"/>
      <c r="S153" s="19"/>
    </row>
    <row r="154" spans="1:19" x14ac:dyDescent="0.25">
      <c r="A154" s="115"/>
      <c r="B154" s="144"/>
      <c r="C154" s="86" t="s">
        <v>15</v>
      </c>
      <c r="D154" s="86"/>
      <c r="E154" s="86"/>
      <c r="F154" s="86"/>
      <c r="G154" s="86"/>
      <c r="H154" s="86">
        <v>4</v>
      </c>
      <c r="I154" s="86">
        <v>51</v>
      </c>
      <c r="J154" s="86">
        <v>55</v>
      </c>
      <c r="K154" s="19"/>
      <c r="L154" s="19"/>
      <c r="M154" s="19"/>
      <c r="N154" s="19"/>
      <c r="O154" s="19"/>
      <c r="P154" s="19"/>
      <c r="Q154" s="19"/>
      <c r="R154" s="19"/>
      <c r="S154" s="19"/>
    </row>
    <row r="155" spans="1:19" x14ac:dyDescent="0.25">
      <c r="A155" s="115"/>
      <c r="B155" s="144"/>
      <c r="C155" s="86" t="s">
        <v>22</v>
      </c>
      <c r="D155" s="86"/>
      <c r="E155" s="86"/>
      <c r="F155" s="86"/>
      <c r="G155" s="86"/>
      <c r="H155" s="86"/>
      <c r="I155" s="86">
        <v>15</v>
      </c>
      <c r="J155" s="86">
        <v>15</v>
      </c>
      <c r="K155" s="19"/>
      <c r="L155" s="19"/>
      <c r="M155" s="19"/>
      <c r="N155" s="19"/>
      <c r="O155" s="19"/>
      <c r="P155" s="19"/>
      <c r="Q155" s="19"/>
      <c r="R155" s="19"/>
      <c r="S155" s="19"/>
    </row>
    <row r="156" spans="1:19" x14ac:dyDescent="0.25">
      <c r="A156" s="115"/>
      <c r="B156" s="144"/>
      <c r="C156" s="86" t="s">
        <v>7</v>
      </c>
      <c r="D156" s="86"/>
      <c r="E156" s="86"/>
      <c r="F156" s="86"/>
      <c r="G156" s="86"/>
      <c r="H156" s="86"/>
      <c r="I156" s="86">
        <v>17</v>
      </c>
      <c r="J156" s="86">
        <v>17</v>
      </c>
      <c r="K156" s="19"/>
      <c r="L156" s="19"/>
      <c r="M156" s="19"/>
      <c r="N156" s="19"/>
      <c r="O156" s="19"/>
      <c r="P156" s="19"/>
      <c r="Q156" s="19"/>
      <c r="R156" s="19"/>
      <c r="S156" s="19"/>
    </row>
    <row r="157" spans="1:19" x14ac:dyDescent="0.25">
      <c r="A157" s="115"/>
      <c r="B157" s="144"/>
      <c r="C157" s="86" t="s">
        <v>41</v>
      </c>
      <c r="D157" s="86"/>
      <c r="E157" s="86"/>
      <c r="F157" s="86"/>
      <c r="G157" s="86">
        <v>1</v>
      </c>
      <c r="H157" s="86">
        <v>1</v>
      </c>
      <c r="I157" s="86">
        <v>6</v>
      </c>
      <c r="J157" s="86">
        <v>8</v>
      </c>
      <c r="K157" s="19"/>
      <c r="L157" s="19"/>
      <c r="M157" s="19"/>
      <c r="N157" s="19"/>
      <c r="O157" s="19"/>
      <c r="P157" s="19"/>
      <c r="Q157" s="19"/>
      <c r="R157" s="19"/>
      <c r="S157" s="19"/>
    </row>
    <row r="158" spans="1:19" x14ac:dyDescent="0.25">
      <c r="A158" s="115"/>
      <c r="B158" s="144"/>
      <c r="C158" s="86" t="s">
        <v>8</v>
      </c>
      <c r="D158" s="86"/>
      <c r="E158" s="86"/>
      <c r="F158" s="86"/>
      <c r="G158" s="86"/>
      <c r="H158" s="86">
        <v>1</v>
      </c>
      <c r="I158" s="86">
        <v>26</v>
      </c>
      <c r="J158" s="86">
        <v>27</v>
      </c>
      <c r="K158" s="19"/>
      <c r="L158" s="19"/>
      <c r="M158" s="19"/>
      <c r="N158" s="19"/>
      <c r="O158" s="19"/>
      <c r="P158" s="19"/>
      <c r="Q158" s="19"/>
      <c r="R158" s="19"/>
      <c r="S158" s="19"/>
    </row>
    <row r="159" spans="1:19" x14ac:dyDescent="0.25">
      <c r="A159" s="115"/>
      <c r="B159" s="144"/>
      <c r="C159" s="86" t="s">
        <v>21</v>
      </c>
      <c r="D159" s="86"/>
      <c r="E159" s="86"/>
      <c r="F159" s="86"/>
      <c r="G159" s="86"/>
      <c r="H159" s="86"/>
      <c r="I159" s="86"/>
      <c r="J159" s="86"/>
      <c r="K159" s="19"/>
      <c r="L159" s="19"/>
      <c r="M159" s="19"/>
      <c r="N159" s="19"/>
      <c r="O159" s="19"/>
      <c r="P159" s="19"/>
      <c r="Q159" s="19"/>
      <c r="R159" s="19"/>
      <c r="S159" s="19"/>
    </row>
    <row r="160" spans="1:19" x14ac:dyDescent="0.25">
      <c r="A160" s="115"/>
      <c r="B160" s="144"/>
      <c r="C160" s="86" t="s">
        <v>3</v>
      </c>
      <c r="D160" s="86"/>
      <c r="E160" s="86"/>
      <c r="F160" s="86"/>
      <c r="G160" s="86"/>
      <c r="H160" s="86"/>
      <c r="I160" s="86">
        <v>55</v>
      </c>
      <c r="J160" s="86">
        <v>55</v>
      </c>
      <c r="K160" s="19"/>
      <c r="L160" s="19"/>
      <c r="M160" s="19"/>
      <c r="N160" s="19"/>
      <c r="O160" s="19"/>
      <c r="P160" s="19"/>
      <c r="Q160" s="19"/>
      <c r="R160" s="19"/>
      <c r="S160" s="19"/>
    </row>
    <row r="161" spans="1:30" x14ac:dyDescent="0.25">
      <c r="A161" s="115"/>
      <c r="B161" s="144"/>
      <c r="C161" s="86" t="s">
        <v>9</v>
      </c>
      <c r="D161" s="86"/>
      <c r="E161" s="86"/>
      <c r="F161" s="86"/>
      <c r="G161" s="86">
        <v>7</v>
      </c>
      <c r="H161" s="86">
        <v>1</v>
      </c>
      <c r="I161" s="86">
        <v>15</v>
      </c>
      <c r="J161" s="86">
        <v>23</v>
      </c>
      <c r="K161" s="19"/>
      <c r="L161" s="19"/>
      <c r="M161" s="19"/>
      <c r="N161" s="19"/>
      <c r="O161" s="19"/>
      <c r="P161" s="19"/>
      <c r="Q161" s="19"/>
      <c r="R161" s="19"/>
      <c r="S161" s="19"/>
    </row>
    <row r="162" spans="1:30" x14ac:dyDescent="0.25">
      <c r="A162" s="115"/>
      <c r="B162" s="144"/>
      <c r="C162" s="86" t="s">
        <v>40</v>
      </c>
      <c r="D162" s="86"/>
      <c r="E162" s="86"/>
      <c r="F162" s="86"/>
      <c r="G162" s="86"/>
      <c r="H162" s="86"/>
      <c r="I162" s="86"/>
      <c r="J162" s="86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1:30" x14ac:dyDescent="0.25">
      <c r="A163" s="115"/>
      <c r="B163" s="144"/>
      <c r="C163" s="86" t="s">
        <v>18</v>
      </c>
      <c r="D163" s="86"/>
      <c r="E163" s="86"/>
      <c r="F163" s="86"/>
      <c r="G163" s="86"/>
      <c r="H163" s="86"/>
      <c r="I163" s="86"/>
      <c r="J163" s="86"/>
      <c r="K163" s="19"/>
      <c r="L163" s="19"/>
      <c r="M163" s="19"/>
      <c r="N163" s="19"/>
      <c r="O163" s="19"/>
      <c r="P163" s="19"/>
      <c r="Q163" s="19"/>
      <c r="R163" s="19"/>
      <c r="S163" s="19"/>
    </row>
    <row r="164" spans="1:30" x14ac:dyDescent="0.25">
      <c r="A164" s="115"/>
      <c r="B164" s="144"/>
      <c r="C164" s="86" t="s">
        <v>38</v>
      </c>
      <c r="D164" s="86"/>
      <c r="E164" s="86"/>
      <c r="F164" s="86"/>
      <c r="G164" s="86"/>
      <c r="H164" s="86"/>
      <c r="I164" s="86"/>
      <c r="J164" s="86"/>
      <c r="K164" s="19"/>
      <c r="L164" s="19"/>
      <c r="M164" s="19"/>
      <c r="N164" s="19"/>
      <c r="O164" s="19"/>
      <c r="P164" s="19"/>
      <c r="Q164" s="19"/>
      <c r="R164" s="19"/>
      <c r="S164" s="19"/>
    </row>
    <row r="165" spans="1:30" x14ac:dyDescent="0.25">
      <c r="A165" s="115"/>
      <c r="B165" s="144"/>
      <c r="C165" s="86" t="s">
        <v>39</v>
      </c>
      <c r="D165" s="86"/>
      <c r="E165" s="86"/>
      <c r="F165" s="86"/>
      <c r="G165" s="86"/>
      <c r="H165" s="86"/>
      <c r="I165" s="86"/>
      <c r="J165" s="86"/>
      <c r="K165" s="19"/>
      <c r="L165" s="19"/>
      <c r="M165" s="19"/>
      <c r="N165" s="19"/>
      <c r="O165" s="19"/>
      <c r="P165" s="19"/>
      <c r="Q165" s="19"/>
      <c r="R165" s="19"/>
      <c r="S165" s="19"/>
    </row>
    <row r="166" spans="1:30" x14ac:dyDescent="0.25">
      <c r="A166" s="116"/>
      <c r="B166" s="123"/>
      <c r="C166" s="44" t="s">
        <v>20</v>
      </c>
      <c r="D166" s="61">
        <f t="shared" ref="D166:J166" si="24">SUM(D147:D165)</f>
        <v>0</v>
      </c>
      <c r="E166" s="61">
        <f t="shared" si="24"/>
        <v>0</v>
      </c>
      <c r="F166" s="61">
        <f t="shared" si="24"/>
        <v>0</v>
      </c>
      <c r="G166" s="58">
        <f t="shared" si="24"/>
        <v>13</v>
      </c>
      <c r="H166" s="61">
        <f t="shared" si="24"/>
        <v>17</v>
      </c>
      <c r="I166" s="61">
        <f t="shared" si="24"/>
        <v>540</v>
      </c>
      <c r="J166" s="61">
        <f t="shared" si="24"/>
        <v>570</v>
      </c>
      <c r="K166" s="16"/>
      <c r="L166" s="16"/>
      <c r="M166" s="16"/>
      <c r="N166" s="16"/>
      <c r="O166" s="16"/>
      <c r="P166" s="16"/>
      <c r="Q166" s="16"/>
      <c r="R166" s="16"/>
      <c r="S166" s="16"/>
    </row>
    <row r="167" spans="1:30" x14ac:dyDescent="0.25">
      <c r="A167" s="114">
        <v>44</v>
      </c>
      <c r="B167" s="136" t="s">
        <v>34</v>
      </c>
      <c r="C167" s="86" t="s">
        <v>11</v>
      </c>
      <c r="D167" s="86"/>
      <c r="E167" s="86"/>
      <c r="F167" s="86"/>
      <c r="G167" s="86">
        <v>1</v>
      </c>
      <c r="H167" s="86"/>
      <c r="I167" s="86">
        <v>66</v>
      </c>
      <c r="J167" s="86">
        <v>67</v>
      </c>
      <c r="K167" s="19"/>
      <c r="L167" s="19"/>
      <c r="M167" s="19"/>
      <c r="N167" s="19"/>
      <c r="O167" s="19"/>
      <c r="P167" s="19"/>
      <c r="Q167" s="19"/>
      <c r="R167" s="19"/>
      <c r="S167" s="19"/>
    </row>
    <row r="168" spans="1:30" x14ac:dyDescent="0.25">
      <c r="A168" s="115"/>
      <c r="B168" s="144"/>
      <c r="C168" s="86" t="s">
        <v>2</v>
      </c>
      <c r="D168" s="86"/>
      <c r="E168" s="86"/>
      <c r="F168" s="86"/>
      <c r="G168" s="86"/>
      <c r="H168" s="86"/>
      <c r="I168" s="86">
        <v>33</v>
      </c>
      <c r="J168" s="86">
        <v>33</v>
      </c>
      <c r="K168" s="19"/>
      <c r="L168" s="19"/>
      <c r="M168" s="19"/>
      <c r="N168" s="19"/>
      <c r="O168" s="19"/>
      <c r="P168" s="19"/>
      <c r="Q168" s="19"/>
      <c r="R168" s="19"/>
      <c r="S168" s="19"/>
    </row>
    <row r="169" spans="1:30" x14ac:dyDescent="0.25">
      <c r="A169" s="115"/>
      <c r="B169" s="144"/>
      <c r="C169" s="86" t="s">
        <v>12</v>
      </c>
      <c r="D169" s="86"/>
      <c r="E169" s="86"/>
      <c r="F169" s="86"/>
      <c r="G169" s="86"/>
      <c r="H169" s="86">
        <v>1</v>
      </c>
      <c r="I169" s="86">
        <v>66</v>
      </c>
      <c r="J169" s="86">
        <v>67</v>
      </c>
      <c r="K169" s="19"/>
      <c r="L169" s="19"/>
      <c r="M169" s="19"/>
      <c r="N169" s="19"/>
      <c r="O169" s="19"/>
      <c r="P169" s="19"/>
      <c r="Q169" s="19"/>
      <c r="R169" s="19"/>
      <c r="S169" s="19"/>
    </row>
    <row r="170" spans="1:30" x14ac:dyDescent="0.25">
      <c r="A170" s="115"/>
      <c r="B170" s="144"/>
      <c r="C170" s="86" t="s">
        <v>15</v>
      </c>
      <c r="D170" s="86"/>
      <c r="E170" s="86"/>
      <c r="F170" s="86"/>
      <c r="G170" s="86"/>
      <c r="H170" s="86"/>
      <c r="I170" s="86">
        <v>27</v>
      </c>
      <c r="J170" s="86">
        <v>27</v>
      </c>
      <c r="K170" s="19"/>
      <c r="L170" s="19"/>
      <c r="M170" s="19"/>
      <c r="N170" s="19"/>
      <c r="O170" s="19"/>
      <c r="P170" s="19"/>
      <c r="Q170" s="19"/>
      <c r="R170" s="19"/>
      <c r="S170" s="19"/>
    </row>
    <row r="171" spans="1:30" x14ac:dyDescent="0.25">
      <c r="A171" s="115"/>
      <c r="B171" s="144"/>
      <c r="C171" s="86" t="s">
        <v>41</v>
      </c>
      <c r="D171" s="86"/>
      <c r="E171" s="86"/>
      <c r="F171" s="86"/>
      <c r="G171" s="86"/>
      <c r="H171" s="86">
        <v>3</v>
      </c>
      <c r="I171" s="86">
        <v>16</v>
      </c>
      <c r="J171" s="86">
        <v>19</v>
      </c>
      <c r="K171" s="19"/>
      <c r="L171" s="19"/>
      <c r="M171" s="19"/>
      <c r="N171" s="19"/>
      <c r="O171" s="19"/>
      <c r="P171" s="19"/>
      <c r="Q171" s="19"/>
      <c r="R171" s="19"/>
      <c r="S171" s="19"/>
    </row>
    <row r="172" spans="1:30" x14ac:dyDescent="0.25">
      <c r="A172" s="115"/>
      <c r="B172" s="144"/>
      <c r="C172" s="86" t="s">
        <v>3</v>
      </c>
      <c r="D172" s="86"/>
      <c r="E172" s="86"/>
      <c r="F172" s="86"/>
      <c r="G172" s="86"/>
      <c r="H172" s="86"/>
      <c r="I172" s="86">
        <v>57</v>
      </c>
      <c r="J172" s="86">
        <v>57</v>
      </c>
      <c r="K172" s="19"/>
      <c r="L172" s="19"/>
      <c r="M172" s="19"/>
      <c r="N172" s="19"/>
      <c r="O172" s="19"/>
      <c r="P172" s="19"/>
      <c r="Q172" s="19"/>
      <c r="R172" s="19"/>
      <c r="S172" s="19"/>
    </row>
    <row r="173" spans="1:30" x14ac:dyDescent="0.25">
      <c r="A173" s="115"/>
      <c r="B173" s="144"/>
      <c r="C173" s="86" t="s">
        <v>48</v>
      </c>
      <c r="D173" s="86"/>
      <c r="E173" s="86"/>
      <c r="F173" s="86"/>
      <c r="G173" s="86"/>
      <c r="H173" s="86"/>
      <c r="I173" s="86">
        <v>5</v>
      </c>
      <c r="J173" s="86">
        <v>5</v>
      </c>
      <c r="K173" s="19"/>
      <c r="L173" s="19"/>
      <c r="M173" s="19"/>
      <c r="N173" s="19"/>
      <c r="O173" s="19"/>
      <c r="P173" s="19"/>
      <c r="Q173" s="19"/>
      <c r="R173" s="19"/>
      <c r="S173" s="19"/>
    </row>
    <row r="174" spans="1:30" ht="30" x14ac:dyDescent="0.25">
      <c r="A174" s="115"/>
      <c r="B174" s="144"/>
      <c r="C174" s="86" t="s">
        <v>47</v>
      </c>
      <c r="D174" s="86"/>
      <c r="E174" s="86"/>
      <c r="F174" s="86"/>
      <c r="G174" s="86">
        <v>1</v>
      </c>
      <c r="H174" s="86">
        <v>5</v>
      </c>
      <c r="I174" s="86">
        <v>76</v>
      </c>
      <c r="J174" s="86">
        <f>SUM(G174:I174)</f>
        <v>82</v>
      </c>
      <c r="K174" s="19"/>
      <c r="L174" s="19"/>
      <c r="M174" s="19"/>
      <c r="N174" s="19"/>
      <c r="O174" s="19"/>
      <c r="P174" s="19"/>
      <c r="Q174" s="19"/>
      <c r="R174" s="19"/>
      <c r="S174" s="19"/>
    </row>
    <row r="175" spans="1:30" x14ac:dyDescent="0.25">
      <c r="A175" s="116"/>
      <c r="B175" s="123"/>
      <c r="C175" s="44" t="s">
        <v>20</v>
      </c>
      <c r="D175" s="61">
        <f t="shared" ref="D175:J175" si="25">SUM(D167:D174)</f>
        <v>0</v>
      </c>
      <c r="E175" s="61">
        <f t="shared" si="25"/>
        <v>0</v>
      </c>
      <c r="F175" s="61">
        <f t="shared" si="25"/>
        <v>0</v>
      </c>
      <c r="G175" s="58">
        <f t="shared" si="25"/>
        <v>2</v>
      </c>
      <c r="H175" s="61">
        <f t="shared" si="25"/>
        <v>9</v>
      </c>
      <c r="I175" s="61">
        <f t="shared" si="25"/>
        <v>346</v>
      </c>
      <c r="J175" s="61">
        <f t="shared" si="25"/>
        <v>357</v>
      </c>
      <c r="K175" s="16"/>
      <c r="L175" s="16"/>
      <c r="M175" s="16"/>
      <c r="N175" s="16"/>
      <c r="O175" s="16"/>
      <c r="P175" s="16"/>
      <c r="Q175" s="16"/>
      <c r="R175" s="16"/>
      <c r="S175" s="16"/>
      <c r="V175" s="16"/>
      <c r="W175" s="16"/>
      <c r="X175" s="16"/>
      <c r="Y175" s="16"/>
      <c r="Z175" s="16"/>
      <c r="AA175" s="16"/>
      <c r="AB175" s="16"/>
      <c r="AC175" s="16"/>
      <c r="AD175" s="16"/>
    </row>
    <row r="176" spans="1:30" x14ac:dyDescent="0.25">
      <c r="A176" s="114">
        <v>48</v>
      </c>
      <c r="B176" s="136" t="s">
        <v>35</v>
      </c>
      <c r="C176" s="86" t="s">
        <v>46</v>
      </c>
      <c r="D176" s="86"/>
      <c r="E176" s="86"/>
      <c r="F176" s="86"/>
      <c r="G176" s="86"/>
      <c r="H176" s="86"/>
      <c r="I176" s="86">
        <v>39</v>
      </c>
      <c r="J176" s="86">
        <v>39</v>
      </c>
      <c r="K176" s="19"/>
      <c r="L176" s="19"/>
      <c r="M176" s="19"/>
      <c r="N176" s="19"/>
      <c r="O176" s="19"/>
      <c r="P176" s="19"/>
      <c r="Q176" s="19"/>
      <c r="R176" s="19"/>
      <c r="S176" s="19"/>
    </row>
    <row r="177" spans="1:19" x14ac:dyDescent="0.25">
      <c r="A177" s="115"/>
      <c r="B177" s="144"/>
      <c r="C177" s="86" t="s">
        <v>11</v>
      </c>
      <c r="D177" s="86"/>
      <c r="E177" s="86"/>
      <c r="F177" s="86"/>
      <c r="G177" s="86"/>
      <c r="H177" s="86"/>
      <c r="I177" s="86">
        <v>152</v>
      </c>
      <c r="J177" s="86">
        <v>152</v>
      </c>
      <c r="K177" s="19"/>
      <c r="L177" s="19"/>
      <c r="M177" s="19"/>
      <c r="N177" s="19"/>
      <c r="O177" s="19"/>
      <c r="P177" s="19"/>
      <c r="Q177" s="19"/>
      <c r="R177" s="19"/>
      <c r="S177" s="19"/>
    </row>
    <row r="178" spans="1:19" x14ac:dyDescent="0.25">
      <c r="A178" s="115"/>
      <c r="B178" s="144"/>
      <c r="C178" s="86" t="s">
        <v>2</v>
      </c>
      <c r="D178" s="86"/>
      <c r="E178" s="86"/>
      <c r="F178" s="86"/>
      <c r="G178" s="86"/>
      <c r="H178" s="86"/>
      <c r="I178" s="86">
        <v>25</v>
      </c>
      <c r="J178" s="86">
        <v>25</v>
      </c>
      <c r="K178" s="19"/>
      <c r="L178" s="19"/>
      <c r="M178" s="19"/>
      <c r="N178" s="19"/>
      <c r="O178" s="19"/>
      <c r="P178" s="19"/>
      <c r="Q178" s="19"/>
      <c r="R178" s="19"/>
      <c r="S178" s="19"/>
    </row>
    <row r="179" spans="1:19" x14ac:dyDescent="0.25">
      <c r="A179" s="115"/>
      <c r="B179" s="144"/>
      <c r="C179" s="86" t="s">
        <v>16</v>
      </c>
      <c r="D179" s="86"/>
      <c r="E179" s="86"/>
      <c r="F179" s="86"/>
      <c r="G179" s="86"/>
      <c r="H179" s="86"/>
      <c r="I179" s="86"/>
      <c r="J179" s="86"/>
      <c r="K179" s="19"/>
      <c r="L179" s="19"/>
      <c r="M179" s="19"/>
      <c r="N179" s="19"/>
      <c r="O179" s="19"/>
      <c r="P179" s="19"/>
      <c r="Q179" s="19"/>
      <c r="R179" s="19"/>
      <c r="S179" s="19"/>
    </row>
    <row r="180" spans="1:19" x14ac:dyDescent="0.25">
      <c r="A180" s="115"/>
      <c r="B180" s="144"/>
      <c r="C180" s="86" t="s">
        <v>6</v>
      </c>
      <c r="D180" s="86"/>
      <c r="E180" s="86"/>
      <c r="F180" s="86"/>
      <c r="G180" s="86"/>
      <c r="H180" s="86"/>
      <c r="I180" s="86">
        <v>36</v>
      </c>
      <c r="J180" s="86">
        <v>36</v>
      </c>
      <c r="K180" s="19"/>
      <c r="L180" s="19"/>
      <c r="M180" s="19"/>
      <c r="N180" s="19"/>
      <c r="O180" s="19"/>
      <c r="P180" s="19"/>
      <c r="Q180" s="19"/>
      <c r="R180" s="19"/>
      <c r="S180" s="19"/>
    </row>
    <row r="181" spans="1:19" x14ac:dyDescent="0.25">
      <c r="A181" s="115"/>
      <c r="B181" s="144"/>
      <c r="C181" s="86" t="s">
        <v>15</v>
      </c>
      <c r="D181" s="86"/>
      <c r="E181" s="86"/>
      <c r="F181" s="86"/>
      <c r="G181" s="86"/>
      <c r="H181" s="86"/>
      <c r="I181" s="86">
        <v>3</v>
      </c>
      <c r="J181" s="86">
        <v>3</v>
      </c>
      <c r="K181" s="19"/>
      <c r="L181" s="19"/>
      <c r="M181" s="19"/>
      <c r="N181" s="19"/>
      <c r="O181" s="19"/>
      <c r="P181" s="19"/>
      <c r="Q181" s="19"/>
      <c r="R181" s="19"/>
      <c r="S181" s="19"/>
    </row>
    <row r="182" spans="1:19" x14ac:dyDescent="0.25">
      <c r="A182" s="115"/>
      <c r="B182" s="144"/>
      <c r="C182" s="86" t="s">
        <v>7</v>
      </c>
      <c r="D182" s="86"/>
      <c r="E182" s="86"/>
      <c r="F182" s="86"/>
      <c r="G182" s="86"/>
      <c r="H182" s="86">
        <v>2</v>
      </c>
      <c r="I182" s="86">
        <v>40</v>
      </c>
      <c r="J182" s="86">
        <v>42</v>
      </c>
      <c r="K182" s="19"/>
      <c r="L182" s="19"/>
      <c r="M182" s="19"/>
      <c r="N182" s="19"/>
      <c r="O182" s="19"/>
      <c r="P182" s="19"/>
      <c r="Q182" s="19"/>
      <c r="R182" s="19"/>
      <c r="S182" s="19"/>
    </row>
    <row r="183" spans="1:19" x14ac:dyDescent="0.25">
      <c r="A183" s="115"/>
      <c r="B183" s="144"/>
      <c r="C183" s="86" t="s">
        <v>10</v>
      </c>
      <c r="D183" s="86"/>
      <c r="E183" s="86"/>
      <c r="F183" s="86"/>
      <c r="G183" s="86"/>
      <c r="H183" s="86"/>
      <c r="I183" s="86">
        <v>62</v>
      </c>
      <c r="J183" s="86">
        <v>62</v>
      </c>
      <c r="K183" s="19"/>
      <c r="L183" s="19"/>
      <c r="M183" s="19"/>
      <c r="N183" s="19"/>
      <c r="O183" s="19"/>
      <c r="P183" s="19"/>
      <c r="Q183" s="19"/>
      <c r="R183" s="19"/>
      <c r="S183" s="19"/>
    </row>
    <row r="184" spans="1:19" x14ac:dyDescent="0.25">
      <c r="A184" s="115"/>
      <c r="B184" s="144"/>
      <c r="C184" s="86" t="s">
        <v>8</v>
      </c>
      <c r="D184" s="86"/>
      <c r="E184" s="86"/>
      <c r="F184" s="86"/>
      <c r="G184" s="86">
        <v>1</v>
      </c>
      <c r="H184" s="86">
        <v>2</v>
      </c>
      <c r="I184" s="86">
        <v>19</v>
      </c>
      <c r="J184" s="86">
        <v>22</v>
      </c>
      <c r="K184" s="19"/>
      <c r="L184" s="19"/>
      <c r="M184" s="19"/>
      <c r="N184" s="19"/>
      <c r="O184" s="19"/>
      <c r="P184" s="19"/>
      <c r="Q184" s="19"/>
      <c r="R184" s="19"/>
      <c r="S184" s="19"/>
    </row>
    <row r="185" spans="1:19" x14ac:dyDescent="0.25">
      <c r="A185" s="115"/>
      <c r="B185" s="144"/>
      <c r="C185" s="86" t="s">
        <v>44</v>
      </c>
      <c r="D185" s="86"/>
      <c r="E185" s="86"/>
      <c r="F185" s="86"/>
      <c r="G185" s="86"/>
      <c r="H185" s="86"/>
      <c r="I185" s="86">
        <v>24</v>
      </c>
      <c r="J185" s="86">
        <v>24</v>
      </c>
      <c r="K185" s="19"/>
      <c r="L185" s="19"/>
      <c r="M185" s="19"/>
      <c r="N185" s="19"/>
      <c r="O185" s="19"/>
      <c r="P185" s="19"/>
      <c r="Q185" s="19"/>
      <c r="R185" s="19"/>
      <c r="S185" s="19"/>
    </row>
    <row r="186" spans="1:19" x14ac:dyDescent="0.25">
      <c r="A186" s="115"/>
      <c r="B186" s="144"/>
      <c r="C186" s="86" t="s">
        <v>17</v>
      </c>
      <c r="D186" s="86"/>
      <c r="E186" s="86"/>
      <c r="F186" s="86"/>
      <c r="G186" s="86"/>
      <c r="H186" s="86"/>
      <c r="I186" s="86">
        <v>10</v>
      </c>
      <c r="J186" s="86">
        <v>10</v>
      </c>
      <c r="K186" s="19"/>
      <c r="L186" s="19"/>
      <c r="M186" s="19"/>
      <c r="N186" s="19"/>
      <c r="O186" s="19"/>
      <c r="P186" s="19"/>
      <c r="Q186" s="19"/>
      <c r="R186" s="19"/>
      <c r="S186" s="19"/>
    </row>
    <row r="187" spans="1:19" x14ac:dyDescent="0.25">
      <c r="A187" s="115"/>
      <c r="B187" s="144"/>
      <c r="C187" s="86" t="s">
        <v>18</v>
      </c>
      <c r="D187" s="86"/>
      <c r="E187" s="86"/>
      <c r="F187" s="86"/>
      <c r="G187" s="86"/>
      <c r="H187" s="86"/>
      <c r="I187" s="86">
        <v>18</v>
      </c>
      <c r="J187" s="86">
        <v>18</v>
      </c>
      <c r="K187" s="19"/>
      <c r="L187" s="19"/>
      <c r="M187" s="19"/>
      <c r="N187" s="19"/>
      <c r="O187" s="19"/>
      <c r="P187" s="19"/>
      <c r="Q187" s="19"/>
      <c r="R187" s="19"/>
      <c r="S187" s="19"/>
    </row>
    <row r="188" spans="1:19" ht="30" x14ac:dyDescent="0.25">
      <c r="A188" s="115"/>
      <c r="B188" s="144"/>
      <c r="C188" s="86" t="s">
        <v>47</v>
      </c>
      <c r="D188" s="86"/>
      <c r="E188" s="86"/>
      <c r="F188" s="86"/>
      <c r="G188" s="86">
        <v>10</v>
      </c>
      <c r="H188" s="86">
        <v>23</v>
      </c>
      <c r="I188" s="86">
        <v>77</v>
      </c>
      <c r="J188" s="86">
        <v>110</v>
      </c>
      <c r="K188" s="19"/>
      <c r="L188" s="19"/>
      <c r="M188" s="19"/>
      <c r="N188" s="19"/>
      <c r="O188" s="19"/>
      <c r="P188" s="19"/>
      <c r="Q188" s="19"/>
      <c r="R188" s="19"/>
      <c r="S188" s="19"/>
    </row>
    <row r="189" spans="1:19" x14ac:dyDescent="0.25">
      <c r="A189" s="116"/>
      <c r="B189" s="123"/>
      <c r="C189" s="44" t="s">
        <v>20</v>
      </c>
      <c r="D189" s="61">
        <f t="shared" ref="D189:J189" si="26">SUM(D176:D188)</f>
        <v>0</v>
      </c>
      <c r="E189" s="61">
        <f t="shared" si="26"/>
        <v>0</v>
      </c>
      <c r="F189" s="61">
        <f t="shared" si="26"/>
        <v>0</v>
      </c>
      <c r="G189" s="58">
        <f t="shared" si="26"/>
        <v>11</v>
      </c>
      <c r="H189" s="61">
        <f t="shared" si="26"/>
        <v>27</v>
      </c>
      <c r="I189" s="61">
        <f t="shared" si="26"/>
        <v>505</v>
      </c>
      <c r="J189" s="61">
        <f t="shared" si="26"/>
        <v>543</v>
      </c>
      <c r="K189" s="16"/>
      <c r="L189" s="16"/>
      <c r="M189" s="16"/>
      <c r="N189" s="16"/>
      <c r="O189" s="16"/>
      <c r="P189" s="16"/>
      <c r="Q189" s="16"/>
      <c r="R189" s="16"/>
      <c r="S189" s="16"/>
    </row>
    <row r="190" spans="1:19" ht="15" customHeight="1" x14ac:dyDescent="0.25">
      <c r="A190" s="114">
        <v>49</v>
      </c>
      <c r="B190" s="154" t="s">
        <v>36</v>
      </c>
      <c r="C190" s="86" t="s">
        <v>59</v>
      </c>
      <c r="D190" s="86"/>
      <c r="E190" s="86"/>
      <c r="F190" s="86"/>
      <c r="G190" s="86"/>
      <c r="H190" s="86"/>
      <c r="I190" s="86">
        <v>44</v>
      </c>
      <c r="J190" s="86">
        <v>44</v>
      </c>
      <c r="K190" s="19"/>
      <c r="L190" s="19"/>
      <c r="M190" s="19"/>
      <c r="N190" s="19"/>
      <c r="O190" s="19"/>
      <c r="P190" s="19"/>
      <c r="Q190" s="19"/>
      <c r="R190" s="19"/>
      <c r="S190" s="19"/>
    </row>
    <row r="191" spans="1:19" x14ac:dyDescent="0.25">
      <c r="A191" s="115"/>
      <c r="B191" s="155"/>
      <c r="C191" s="86" t="s">
        <v>51</v>
      </c>
      <c r="D191" s="86"/>
      <c r="E191" s="86"/>
      <c r="F191" s="86"/>
      <c r="G191" s="86"/>
      <c r="H191" s="86"/>
      <c r="I191" s="86">
        <v>36</v>
      </c>
      <c r="J191" s="86">
        <v>36</v>
      </c>
      <c r="K191" s="19"/>
      <c r="L191" s="19"/>
      <c r="M191" s="19"/>
      <c r="N191" s="19"/>
      <c r="O191" s="19"/>
      <c r="P191" s="19"/>
      <c r="Q191" s="19"/>
      <c r="R191" s="19"/>
      <c r="S191" s="19"/>
    </row>
    <row r="192" spans="1:19" x14ac:dyDescent="0.25">
      <c r="A192" s="115"/>
      <c r="B192" s="155"/>
      <c r="C192" s="86" t="s">
        <v>41</v>
      </c>
      <c r="D192" s="86"/>
      <c r="E192" s="86"/>
      <c r="F192" s="86"/>
      <c r="G192" s="86">
        <v>1</v>
      </c>
      <c r="H192" s="86"/>
      <c r="I192" s="86">
        <v>5</v>
      </c>
      <c r="J192" s="86">
        <v>6</v>
      </c>
      <c r="K192" s="19"/>
      <c r="L192" s="19"/>
      <c r="M192" s="19"/>
      <c r="N192" s="19"/>
      <c r="O192" s="19"/>
      <c r="P192" s="19"/>
      <c r="Q192" s="19"/>
      <c r="R192" s="19"/>
      <c r="S192" s="19"/>
    </row>
    <row r="193" spans="1:19" x14ac:dyDescent="0.25">
      <c r="A193" s="115"/>
      <c r="B193" s="155"/>
      <c r="C193" s="86" t="s">
        <v>21</v>
      </c>
      <c r="D193" s="86"/>
      <c r="E193" s="86"/>
      <c r="F193" s="86"/>
      <c r="G193" s="86"/>
      <c r="H193" s="86"/>
      <c r="I193" s="86">
        <v>22</v>
      </c>
      <c r="J193" s="86">
        <v>22</v>
      </c>
      <c r="K193" s="19"/>
      <c r="L193" s="19"/>
      <c r="M193" s="19"/>
      <c r="N193" s="19"/>
      <c r="O193" s="19"/>
      <c r="P193" s="19"/>
      <c r="Q193" s="19"/>
      <c r="R193" s="19"/>
      <c r="S193" s="19"/>
    </row>
    <row r="194" spans="1:19" x14ac:dyDescent="0.25">
      <c r="A194" s="115"/>
      <c r="B194" s="155"/>
      <c r="C194" s="86" t="s">
        <v>3</v>
      </c>
      <c r="D194" s="86"/>
      <c r="E194" s="86"/>
      <c r="F194" s="86"/>
      <c r="G194" s="86"/>
      <c r="H194" s="86"/>
      <c r="I194" s="86">
        <v>98</v>
      </c>
      <c r="J194" s="86">
        <v>98</v>
      </c>
      <c r="K194" s="19"/>
      <c r="L194" s="19"/>
      <c r="M194" s="19"/>
      <c r="N194" s="19"/>
      <c r="O194" s="19"/>
      <c r="P194" s="19"/>
      <c r="Q194" s="19"/>
      <c r="R194" s="19"/>
      <c r="S194" s="19"/>
    </row>
    <row r="195" spans="1:19" x14ac:dyDescent="0.25">
      <c r="A195" s="115"/>
      <c r="B195" s="155"/>
      <c r="C195" s="86" t="s">
        <v>14</v>
      </c>
      <c r="D195" s="86"/>
      <c r="E195" s="86"/>
      <c r="F195" s="86"/>
      <c r="G195" s="86"/>
      <c r="H195" s="86"/>
      <c r="I195" s="86">
        <v>27</v>
      </c>
      <c r="J195" s="86">
        <v>27</v>
      </c>
      <c r="K195" s="19"/>
      <c r="L195" s="19"/>
      <c r="M195" s="19"/>
      <c r="N195" s="19"/>
      <c r="O195" s="19"/>
      <c r="P195" s="19"/>
      <c r="Q195" s="19"/>
      <c r="R195" s="19"/>
      <c r="S195" s="19"/>
    </row>
    <row r="196" spans="1:19" x14ac:dyDescent="0.25">
      <c r="A196" s="116"/>
      <c r="B196" s="156"/>
      <c r="C196" s="44" t="s">
        <v>20</v>
      </c>
      <c r="D196" s="61">
        <f t="shared" ref="D196:J196" si="27">SUM(D190:D195)</f>
        <v>0</v>
      </c>
      <c r="E196" s="61">
        <f t="shared" si="27"/>
        <v>0</v>
      </c>
      <c r="F196" s="61">
        <f t="shared" si="27"/>
        <v>0</v>
      </c>
      <c r="G196" s="58">
        <f t="shared" si="27"/>
        <v>1</v>
      </c>
      <c r="H196" s="61">
        <f t="shared" si="27"/>
        <v>0</v>
      </c>
      <c r="I196" s="61">
        <f t="shared" si="27"/>
        <v>232</v>
      </c>
      <c r="J196" s="61">
        <f t="shared" si="27"/>
        <v>233</v>
      </c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1:19" x14ac:dyDescent="0.25">
      <c r="A197" s="83"/>
      <c r="B197" s="136" t="s">
        <v>113</v>
      </c>
      <c r="C197" s="86" t="s">
        <v>3</v>
      </c>
      <c r="D197" s="86"/>
      <c r="E197" s="86"/>
      <c r="F197" s="86"/>
      <c r="G197" s="86"/>
      <c r="H197" s="86"/>
      <c r="I197" s="86">
        <v>78</v>
      </c>
      <c r="J197" s="86">
        <v>78</v>
      </c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 x14ac:dyDescent="0.25">
      <c r="A198" s="83"/>
      <c r="B198" s="123"/>
      <c r="C198" s="44" t="s">
        <v>20</v>
      </c>
      <c r="D198" s="85">
        <f t="shared" ref="D198:J198" si="28">SUM(D197:D197)</f>
        <v>0</v>
      </c>
      <c r="E198" s="85">
        <f t="shared" si="28"/>
        <v>0</v>
      </c>
      <c r="F198" s="85">
        <f t="shared" si="28"/>
        <v>0</v>
      </c>
      <c r="G198" s="87">
        <f t="shared" si="28"/>
        <v>0</v>
      </c>
      <c r="H198" s="85">
        <f t="shared" si="28"/>
        <v>0</v>
      </c>
      <c r="I198" s="85">
        <f t="shared" si="28"/>
        <v>78</v>
      </c>
      <c r="J198" s="85">
        <f t="shared" si="28"/>
        <v>78</v>
      </c>
      <c r="K198" s="16"/>
      <c r="L198" s="16"/>
      <c r="M198" s="16"/>
      <c r="N198" s="16"/>
      <c r="O198" s="16"/>
      <c r="P198" s="16"/>
      <c r="Q198" s="16"/>
      <c r="R198" s="16"/>
      <c r="S198" s="16"/>
    </row>
    <row r="199" spans="1:19" x14ac:dyDescent="0.25">
      <c r="A199" s="114">
        <v>65</v>
      </c>
      <c r="B199" s="136" t="s">
        <v>37</v>
      </c>
      <c r="C199" s="86" t="s">
        <v>55</v>
      </c>
      <c r="D199" s="86"/>
      <c r="E199" s="86"/>
      <c r="F199" s="86"/>
      <c r="G199" s="86"/>
      <c r="H199" s="86"/>
      <c r="I199" s="86">
        <v>1</v>
      </c>
      <c r="J199" s="86">
        <v>1</v>
      </c>
      <c r="K199" s="23"/>
      <c r="L199" s="23"/>
      <c r="M199" s="23"/>
      <c r="N199" s="23"/>
      <c r="O199" s="23"/>
      <c r="P199" s="23"/>
      <c r="Q199" s="23"/>
      <c r="R199" s="23"/>
      <c r="S199" s="23"/>
    </row>
    <row r="200" spans="1:19" x14ac:dyDescent="0.25">
      <c r="A200" s="115"/>
      <c r="B200" s="144"/>
      <c r="C200" s="86" t="s">
        <v>3</v>
      </c>
      <c r="D200" s="86"/>
      <c r="E200" s="86"/>
      <c r="F200" s="86"/>
      <c r="G200" s="86"/>
      <c r="H200" s="86"/>
      <c r="I200" s="86"/>
      <c r="J200" s="86"/>
      <c r="K200" s="23"/>
      <c r="L200" s="23"/>
      <c r="M200" s="23"/>
      <c r="N200" s="23"/>
      <c r="O200" s="23"/>
      <c r="P200" s="23"/>
      <c r="Q200" s="23"/>
      <c r="R200" s="23"/>
      <c r="S200" s="23"/>
    </row>
    <row r="201" spans="1:19" ht="15.75" customHeight="1" x14ac:dyDescent="0.25">
      <c r="A201" s="115"/>
      <c r="B201" s="144"/>
      <c r="C201" s="86" t="s">
        <v>7</v>
      </c>
      <c r="D201" s="86"/>
      <c r="E201" s="86"/>
      <c r="F201" s="86"/>
      <c r="G201" s="86"/>
      <c r="H201" s="86"/>
      <c r="I201" s="86"/>
      <c r="J201" s="86"/>
      <c r="K201" s="23"/>
      <c r="L201" s="23"/>
      <c r="M201" s="23"/>
      <c r="N201" s="23"/>
      <c r="O201" s="23"/>
      <c r="P201" s="23"/>
      <c r="Q201" s="23"/>
      <c r="R201" s="23"/>
      <c r="S201" s="23"/>
    </row>
    <row r="202" spans="1:19" x14ac:dyDescent="0.25">
      <c r="A202" s="115"/>
      <c r="B202" s="144"/>
      <c r="C202" s="86" t="s">
        <v>2</v>
      </c>
      <c r="D202" s="86"/>
      <c r="E202" s="86"/>
      <c r="F202" s="86"/>
      <c r="G202" s="86"/>
      <c r="H202" s="86"/>
      <c r="I202" s="86"/>
      <c r="J202" s="86"/>
      <c r="K202" s="23"/>
      <c r="L202" s="23"/>
      <c r="M202" s="23"/>
      <c r="N202" s="23"/>
      <c r="O202" s="23"/>
      <c r="P202" s="23"/>
      <c r="Q202" s="23"/>
      <c r="R202" s="23"/>
      <c r="S202" s="23"/>
    </row>
    <row r="203" spans="1:19" x14ac:dyDescent="0.25">
      <c r="A203" s="115"/>
      <c r="B203" s="144"/>
      <c r="C203" s="86" t="s">
        <v>12</v>
      </c>
      <c r="D203" s="86"/>
      <c r="E203" s="86"/>
      <c r="F203" s="86"/>
      <c r="G203" s="86"/>
      <c r="H203" s="86"/>
      <c r="I203" s="86"/>
      <c r="J203" s="86"/>
      <c r="K203" s="23"/>
      <c r="L203" s="23"/>
      <c r="M203" s="23"/>
      <c r="N203" s="23"/>
      <c r="O203" s="23"/>
      <c r="P203" s="23"/>
      <c r="Q203" s="23"/>
      <c r="R203" s="23"/>
      <c r="S203" s="23"/>
    </row>
    <row r="204" spans="1:19" x14ac:dyDescent="0.25">
      <c r="A204" s="115"/>
      <c r="B204" s="144"/>
      <c r="C204" s="86" t="s">
        <v>15</v>
      </c>
      <c r="D204" s="86"/>
      <c r="E204" s="86"/>
      <c r="F204" s="86"/>
      <c r="G204" s="86"/>
      <c r="H204" s="86"/>
      <c r="I204" s="86"/>
      <c r="J204" s="86"/>
      <c r="K204" s="23"/>
      <c r="L204" s="23"/>
      <c r="M204" s="23"/>
      <c r="N204" s="23"/>
      <c r="O204" s="23"/>
      <c r="P204" s="23"/>
      <c r="Q204" s="23"/>
      <c r="R204" s="23"/>
      <c r="S204" s="23"/>
    </row>
    <row r="205" spans="1:19" x14ac:dyDescent="0.25">
      <c r="A205" s="115"/>
      <c r="B205" s="144"/>
      <c r="C205" s="86" t="s">
        <v>54</v>
      </c>
      <c r="D205" s="86"/>
      <c r="E205" s="86"/>
      <c r="F205" s="86"/>
      <c r="G205" s="86"/>
      <c r="H205" s="86"/>
      <c r="I205" s="86"/>
      <c r="J205" s="86"/>
      <c r="K205" s="23"/>
      <c r="L205" s="23"/>
      <c r="M205" s="23"/>
      <c r="N205" s="23"/>
      <c r="O205" s="23"/>
      <c r="P205" s="23"/>
      <c r="Q205" s="23"/>
      <c r="R205" s="23"/>
      <c r="S205" s="23"/>
    </row>
    <row r="206" spans="1:19" x14ac:dyDescent="0.25">
      <c r="A206" s="115"/>
      <c r="B206" s="144"/>
      <c r="C206" s="86" t="s">
        <v>43</v>
      </c>
      <c r="D206" s="86"/>
      <c r="E206" s="86"/>
      <c r="F206" s="86"/>
      <c r="G206" s="86"/>
      <c r="H206" s="86"/>
      <c r="I206" s="86"/>
      <c r="J206" s="86"/>
      <c r="K206" s="23"/>
      <c r="L206" s="23"/>
      <c r="M206" s="23"/>
      <c r="N206" s="23"/>
      <c r="O206" s="23"/>
      <c r="P206" s="23"/>
      <c r="Q206" s="23"/>
      <c r="R206" s="23"/>
      <c r="S206" s="23"/>
    </row>
    <row r="207" spans="1:19" x14ac:dyDescent="0.25">
      <c r="A207" s="115"/>
      <c r="B207" s="144"/>
      <c r="C207" s="86" t="s">
        <v>6</v>
      </c>
      <c r="D207" s="86"/>
      <c r="E207" s="86"/>
      <c r="F207" s="86"/>
      <c r="G207" s="86"/>
      <c r="H207" s="86"/>
      <c r="I207" s="86">
        <v>7</v>
      </c>
      <c r="J207" s="86">
        <v>7</v>
      </c>
      <c r="K207" s="23"/>
      <c r="L207" s="23"/>
      <c r="M207" s="23"/>
      <c r="N207" s="23"/>
      <c r="O207" s="23"/>
      <c r="P207" s="23"/>
      <c r="Q207" s="23"/>
      <c r="R207" s="23"/>
      <c r="S207" s="23"/>
    </row>
    <row r="208" spans="1:19" x14ac:dyDescent="0.25">
      <c r="A208" s="115"/>
      <c r="B208" s="144"/>
      <c r="C208" s="86" t="s">
        <v>38</v>
      </c>
      <c r="D208" s="86"/>
      <c r="E208" s="86"/>
      <c r="F208" s="86"/>
      <c r="G208" s="86"/>
      <c r="H208" s="86"/>
      <c r="I208" s="86">
        <v>1</v>
      </c>
      <c r="J208" s="86">
        <v>1</v>
      </c>
      <c r="K208" s="23"/>
      <c r="L208" s="23"/>
      <c r="M208" s="23"/>
      <c r="N208" s="23"/>
      <c r="O208" s="23"/>
      <c r="P208" s="23"/>
      <c r="Q208" s="23"/>
      <c r="R208" s="23"/>
      <c r="S208" s="23"/>
    </row>
    <row r="209" spans="1:20" x14ac:dyDescent="0.25">
      <c r="A209" s="115"/>
      <c r="B209" s="144"/>
      <c r="C209" s="86" t="s">
        <v>9</v>
      </c>
      <c r="D209" s="86"/>
      <c r="E209" s="86"/>
      <c r="F209" s="86"/>
      <c r="G209" s="86">
        <v>4</v>
      </c>
      <c r="H209" s="86">
        <v>1</v>
      </c>
      <c r="I209" s="86">
        <v>5</v>
      </c>
      <c r="J209" s="86">
        <v>10</v>
      </c>
      <c r="K209" s="23"/>
      <c r="L209" s="23"/>
      <c r="M209" s="23"/>
      <c r="N209" s="23"/>
      <c r="O209" s="23"/>
      <c r="P209" s="23"/>
      <c r="Q209" s="23"/>
      <c r="R209" s="23"/>
      <c r="S209" s="23"/>
    </row>
    <row r="210" spans="1:20" x14ac:dyDescent="0.25">
      <c r="A210" s="115"/>
      <c r="B210" s="144"/>
      <c r="C210" s="86" t="s">
        <v>8</v>
      </c>
      <c r="D210" s="86"/>
      <c r="E210" s="86"/>
      <c r="F210" s="86"/>
      <c r="G210" s="86"/>
      <c r="H210" s="86"/>
      <c r="I210" s="86"/>
      <c r="J210" s="86"/>
      <c r="K210" s="23"/>
      <c r="L210" s="23"/>
      <c r="M210" s="23"/>
      <c r="N210" s="23"/>
      <c r="O210" s="23"/>
      <c r="P210" s="23"/>
      <c r="Q210" s="23"/>
      <c r="R210" s="23"/>
      <c r="S210" s="23"/>
    </row>
    <row r="211" spans="1:20" x14ac:dyDescent="0.25">
      <c r="A211" s="115"/>
      <c r="B211" s="144"/>
      <c r="C211" s="86" t="s">
        <v>5</v>
      </c>
      <c r="D211" s="86"/>
      <c r="E211" s="86"/>
      <c r="F211" s="86"/>
      <c r="G211" s="86">
        <v>2</v>
      </c>
      <c r="H211" s="86">
        <v>2</v>
      </c>
      <c r="I211" s="86"/>
      <c r="J211" s="86">
        <v>4</v>
      </c>
      <c r="K211" s="23"/>
      <c r="L211" s="23"/>
      <c r="M211" s="23"/>
      <c r="N211" s="23"/>
      <c r="O211" s="23"/>
      <c r="P211" s="23"/>
      <c r="Q211" s="23"/>
      <c r="R211" s="23"/>
      <c r="S211" s="23"/>
    </row>
    <row r="212" spans="1:20" ht="15.75" customHeight="1" x14ac:dyDescent="0.25">
      <c r="A212" s="115"/>
      <c r="B212" s="144"/>
      <c r="C212" s="86" t="s">
        <v>56</v>
      </c>
      <c r="D212" s="86"/>
      <c r="E212" s="86"/>
      <c r="F212" s="86"/>
      <c r="G212" s="86"/>
      <c r="H212" s="86"/>
      <c r="I212" s="86"/>
      <c r="J212" s="86"/>
      <c r="K212" s="23"/>
      <c r="L212" s="23"/>
      <c r="M212" s="23"/>
      <c r="N212" s="23"/>
      <c r="O212" s="23"/>
      <c r="P212" s="23"/>
      <c r="Q212" s="23"/>
      <c r="R212" s="23"/>
      <c r="S212" s="23"/>
    </row>
    <row r="213" spans="1:20" ht="15.75" customHeight="1" x14ac:dyDescent="0.25">
      <c r="A213" s="115"/>
      <c r="B213" s="144"/>
      <c r="C213" s="86" t="s">
        <v>45</v>
      </c>
      <c r="D213" s="86"/>
      <c r="E213" s="86"/>
      <c r="F213" s="86"/>
      <c r="G213" s="86"/>
      <c r="H213" s="86"/>
      <c r="I213" s="86"/>
      <c r="J213" s="86"/>
      <c r="K213" s="23"/>
      <c r="L213" s="23"/>
      <c r="M213" s="23"/>
      <c r="N213" s="23"/>
      <c r="O213" s="23"/>
      <c r="P213" s="23"/>
      <c r="Q213" s="23"/>
      <c r="R213" s="23"/>
      <c r="S213" s="23"/>
    </row>
    <row r="214" spans="1:20" ht="15.75" customHeight="1" x14ac:dyDescent="0.25">
      <c r="A214" s="115"/>
      <c r="B214" s="144"/>
      <c r="C214" s="86" t="s">
        <v>4</v>
      </c>
      <c r="D214" s="86"/>
      <c r="E214" s="86"/>
      <c r="F214" s="86"/>
      <c r="G214" s="86"/>
      <c r="H214" s="86"/>
      <c r="I214" s="86"/>
      <c r="J214" s="86"/>
      <c r="K214" s="23"/>
      <c r="L214" s="23"/>
      <c r="M214" s="23"/>
      <c r="N214" s="23"/>
      <c r="O214" s="23"/>
      <c r="P214" s="23"/>
      <c r="Q214" s="23"/>
      <c r="R214" s="23"/>
      <c r="S214" s="23"/>
    </row>
    <row r="215" spans="1:20" ht="30" x14ac:dyDescent="0.25">
      <c r="A215" s="115"/>
      <c r="B215" s="144"/>
      <c r="C215" s="86" t="s">
        <v>47</v>
      </c>
      <c r="D215" s="86"/>
      <c r="E215" s="86"/>
      <c r="F215" s="86"/>
      <c r="G215" s="86"/>
      <c r="H215" s="86"/>
      <c r="I215" s="86">
        <v>47</v>
      </c>
      <c r="J215" s="86">
        <v>47</v>
      </c>
      <c r="K215" s="23"/>
      <c r="L215" s="23"/>
      <c r="M215" s="23"/>
      <c r="N215" s="23"/>
      <c r="O215" s="23"/>
      <c r="P215" s="23"/>
      <c r="Q215" s="23"/>
      <c r="R215" s="23"/>
      <c r="S215" s="23"/>
    </row>
    <row r="216" spans="1:20" x14ac:dyDescent="0.25">
      <c r="A216" s="116"/>
      <c r="B216" s="123"/>
      <c r="C216" s="44" t="s">
        <v>20</v>
      </c>
      <c r="D216" s="45">
        <f t="shared" ref="D216:J216" si="29">SUM(D199:D215)</f>
        <v>0</v>
      </c>
      <c r="E216" s="45">
        <f t="shared" si="29"/>
        <v>0</v>
      </c>
      <c r="F216" s="45">
        <f t="shared" si="29"/>
        <v>0</v>
      </c>
      <c r="G216" s="46">
        <f t="shared" si="29"/>
        <v>6</v>
      </c>
      <c r="H216" s="45">
        <f t="shared" si="29"/>
        <v>3</v>
      </c>
      <c r="I216" s="45">
        <f t="shared" si="29"/>
        <v>61</v>
      </c>
      <c r="J216" s="45">
        <f t="shared" si="29"/>
        <v>70</v>
      </c>
      <c r="K216" s="24"/>
      <c r="L216" s="24"/>
      <c r="M216" s="24"/>
      <c r="N216" s="24"/>
      <c r="O216" s="24"/>
      <c r="P216" s="24"/>
      <c r="Q216" s="24"/>
      <c r="R216" s="24"/>
      <c r="S216" s="24"/>
    </row>
    <row r="217" spans="1:20" x14ac:dyDescent="0.25">
      <c r="A217" s="145" t="s">
        <v>60</v>
      </c>
      <c r="B217" s="111"/>
      <c r="C217" s="112"/>
      <c r="D217" s="45"/>
      <c r="E217" s="45">
        <v>1</v>
      </c>
      <c r="F217" s="45">
        <f>F116</f>
        <v>1</v>
      </c>
      <c r="G217" s="46">
        <f>G92+G116+G128+G166+G175+G189+G196+G216</f>
        <v>43</v>
      </c>
      <c r="H217" s="45">
        <f>H92+H99+H106+H108+H116+H122+H128+H135+H166+H175+H189+H216</f>
        <v>152</v>
      </c>
      <c r="I217" s="45">
        <f>I92+I99+I106+I108+I116+I128+I135+I146+I166+I175+I189+I198+I196+I216</f>
        <v>3573</v>
      </c>
      <c r="J217" s="45">
        <f>J92+J99+J106+J108+J116+J122+J128+J135+J146+J166+J175+J189+J196+J198+J216</f>
        <v>3998</v>
      </c>
      <c r="K217" s="24"/>
      <c r="L217" s="24"/>
      <c r="M217" s="24"/>
      <c r="N217" s="24"/>
      <c r="O217" s="24"/>
      <c r="P217" s="24"/>
      <c r="Q217" s="24"/>
      <c r="R217" s="24"/>
      <c r="S217" s="24"/>
      <c r="T217" s="11"/>
    </row>
    <row r="218" spans="1:20" x14ac:dyDescent="0.25">
      <c r="A218" s="59"/>
      <c r="B218" s="111" t="s">
        <v>99</v>
      </c>
      <c r="C218" s="112"/>
      <c r="D218" s="45">
        <f>D61</f>
        <v>1</v>
      </c>
      <c r="E218" s="45">
        <f t="shared" ref="E218:J218" si="30">E61</f>
        <v>8</v>
      </c>
      <c r="F218" s="45">
        <f t="shared" si="30"/>
        <v>91</v>
      </c>
      <c r="G218" s="46">
        <f t="shared" si="30"/>
        <v>167</v>
      </c>
      <c r="H218" s="45">
        <f t="shared" si="30"/>
        <v>213</v>
      </c>
      <c r="I218" s="45">
        <f t="shared" si="30"/>
        <v>4711</v>
      </c>
      <c r="J218" s="45">
        <f t="shared" si="30"/>
        <v>5191</v>
      </c>
      <c r="K218" s="24"/>
      <c r="L218" s="24"/>
      <c r="M218" s="24"/>
      <c r="N218" s="24"/>
      <c r="O218" s="24"/>
      <c r="P218" s="24"/>
      <c r="Q218" s="24"/>
      <c r="R218" s="24"/>
      <c r="S218" s="24"/>
      <c r="T218" s="11"/>
    </row>
    <row r="219" spans="1:20" x14ac:dyDescent="0.25">
      <c r="A219" s="59"/>
      <c r="B219" s="111" t="s">
        <v>93</v>
      </c>
      <c r="C219" s="112"/>
      <c r="D219" s="45">
        <f>D77</f>
        <v>1</v>
      </c>
      <c r="E219" s="45"/>
      <c r="F219" s="45">
        <f>F77</f>
        <v>22</v>
      </c>
      <c r="G219" s="46">
        <f>G77</f>
        <v>111</v>
      </c>
      <c r="H219" s="45">
        <f>H77</f>
        <v>2</v>
      </c>
      <c r="I219" s="45">
        <f>I77</f>
        <v>28</v>
      </c>
      <c r="J219" s="45">
        <f>J77</f>
        <v>774</v>
      </c>
      <c r="K219" s="24"/>
      <c r="L219" s="24"/>
      <c r="M219" s="24"/>
      <c r="N219" s="24"/>
      <c r="O219" s="24"/>
      <c r="P219" s="24"/>
      <c r="Q219" s="24"/>
      <c r="R219" s="24"/>
      <c r="S219" s="24"/>
      <c r="T219" s="11"/>
    </row>
    <row r="220" spans="1:20" s="2" customFormat="1" ht="15.75" x14ac:dyDescent="0.25">
      <c r="A220" s="50"/>
      <c r="B220" s="50"/>
      <c r="C220" s="41" t="s">
        <v>92</v>
      </c>
      <c r="D220" s="50">
        <f>SUM(D217:D219)</f>
        <v>2</v>
      </c>
      <c r="E220" s="50">
        <f>SUM(E217:E219)</f>
        <v>9</v>
      </c>
      <c r="F220" s="50">
        <f>SUM(F217+F61+F77)</f>
        <v>114</v>
      </c>
      <c r="G220" s="51">
        <f>SUM(G217+G61+G77)</f>
        <v>321</v>
      </c>
      <c r="H220" s="50">
        <f>SUM(H217+H61+H77)</f>
        <v>367</v>
      </c>
      <c r="I220" s="50">
        <f>SUM(I217+I61+I77)</f>
        <v>8312</v>
      </c>
      <c r="J220" s="50">
        <f>SUM(J217+J61+J77)</f>
        <v>9963</v>
      </c>
    </row>
    <row r="221" spans="1:20" s="2" customFormat="1" ht="15.75" x14ac:dyDescent="0.25">
      <c r="E221" s="13"/>
      <c r="F221" s="13"/>
      <c r="G221" s="13"/>
      <c r="H221" s="13"/>
      <c r="I221" s="13"/>
      <c r="J221" s="13"/>
    </row>
    <row r="222" spans="1:20" s="2" customFormat="1" ht="15.75" x14ac:dyDescent="0.25">
      <c r="E222" s="13"/>
      <c r="F222" s="13"/>
      <c r="G222" s="13"/>
      <c r="H222" s="13"/>
      <c r="I222" s="13"/>
      <c r="J222" s="13"/>
    </row>
    <row r="223" spans="1:20" s="53" customFormat="1" ht="15.75" x14ac:dyDescent="0.25">
      <c r="A223" s="6"/>
      <c r="B223" s="6"/>
      <c r="C223" s="6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1:20" s="53" customFormat="1" ht="15.75" x14ac:dyDescent="0.25">
      <c r="A224" s="6"/>
      <c r="B224" s="6"/>
      <c r="C224" s="6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1:19" s="53" customFormat="1" ht="15.75" x14ac:dyDescent="0.25">
      <c r="A225" s="6"/>
      <c r="B225" s="6"/>
      <c r="C225" s="6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1:19" s="53" customFormat="1" ht="15.75" x14ac:dyDescent="0.25">
      <c r="A226" s="6"/>
      <c r="B226" s="6"/>
      <c r="C226" s="6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1:19" s="53" customFormat="1" ht="15.75" x14ac:dyDescent="0.25">
      <c r="A227" s="6"/>
      <c r="B227" s="6"/>
      <c r="C227" s="7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</row>
    <row r="228" spans="1:19" s="53" customFormat="1" ht="15.75" x14ac:dyDescent="0.25">
      <c r="A228" s="6"/>
      <c r="B228" s="6"/>
      <c r="C228" s="8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1:19" ht="18.75" x14ac:dyDescent="0.3">
      <c r="A229" s="2"/>
      <c r="B229" s="2"/>
      <c r="C229" s="63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</row>
    <row r="230" spans="1:19" s="2" customFormat="1" x14ac:dyDescent="0.25"/>
    <row r="231" spans="1:19" s="2" customFormat="1" x14ac:dyDescent="0.25"/>
    <row r="232" spans="1:19" s="2" customFormat="1" x14ac:dyDescent="0.25"/>
    <row r="233" spans="1:19" s="2" customFormat="1" x14ac:dyDescent="0.25"/>
    <row r="234" spans="1:19" s="2" customFormat="1" x14ac:dyDescent="0.25"/>
    <row r="235" spans="1:19" s="2" customFormat="1" x14ac:dyDescent="0.25"/>
    <row r="236" spans="1:19" s="2" customFormat="1" x14ac:dyDescent="0.25"/>
    <row r="237" spans="1:19" s="2" customFormat="1" x14ac:dyDescent="0.25"/>
    <row r="238" spans="1:19" s="2" customFormat="1" x14ac:dyDescent="0.25"/>
    <row r="239" spans="1:19" s="2" customFormat="1" x14ac:dyDescent="0.25"/>
    <row r="240" spans="1:19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</sheetData>
  <mergeCells count="77">
    <mergeCell ref="A176:A189"/>
    <mergeCell ref="A3:A4"/>
    <mergeCell ref="B123:B128"/>
    <mergeCell ref="C3:C4"/>
    <mergeCell ref="A190:A196"/>
    <mergeCell ref="B190:B196"/>
    <mergeCell ref="B176:B189"/>
    <mergeCell ref="B117:B122"/>
    <mergeCell ref="B109:B116"/>
    <mergeCell ref="A217:C217"/>
    <mergeCell ref="A199:A216"/>
    <mergeCell ref="B199:B216"/>
    <mergeCell ref="B197:B198"/>
    <mergeCell ref="D3:J3"/>
    <mergeCell ref="A5:J5"/>
    <mergeCell ref="B41:B45"/>
    <mergeCell ref="A79:J79"/>
    <mergeCell ref="B147:B166"/>
    <mergeCell ref="A129:A135"/>
    <mergeCell ref="B129:B135"/>
    <mergeCell ref="A100:A106"/>
    <mergeCell ref="A123:A128"/>
    <mergeCell ref="A147:A166"/>
    <mergeCell ref="A136:A146"/>
    <mergeCell ref="B136:B146"/>
    <mergeCell ref="A167:A175"/>
    <mergeCell ref="B167:B175"/>
    <mergeCell ref="B107:B108"/>
    <mergeCell ref="A107:A108"/>
    <mergeCell ref="A117:A122"/>
    <mergeCell ref="A75:A76"/>
    <mergeCell ref="A58:J58"/>
    <mergeCell ref="B75:B76"/>
    <mergeCell ref="A109:A116"/>
    <mergeCell ref="B93:B99"/>
    <mergeCell ref="A93:A99"/>
    <mergeCell ref="A80:A92"/>
    <mergeCell ref="B80:B92"/>
    <mergeCell ref="B100:B106"/>
    <mergeCell ref="B69:B74"/>
    <mergeCell ref="A38:A40"/>
    <mergeCell ref="B3:B4"/>
    <mergeCell ref="A78:C78"/>
    <mergeCell ref="A77:C77"/>
    <mergeCell ref="A47:J47"/>
    <mergeCell ref="B59:B60"/>
    <mergeCell ref="A41:A45"/>
    <mergeCell ref="A48:A50"/>
    <mergeCell ref="A51:A53"/>
    <mergeCell ref="A54:A56"/>
    <mergeCell ref="A59:A60"/>
    <mergeCell ref="B61:C61"/>
    <mergeCell ref="A46:C46"/>
    <mergeCell ref="A57:C57"/>
    <mergeCell ref="A62:J62"/>
    <mergeCell ref="A69:A74"/>
    <mergeCell ref="B20:B24"/>
    <mergeCell ref="A6:A13"/>
    <mergeCell ref="B25:B28"/>
    <mergeCell ref="B29:B33"/>
    <mergeCell ref="B34:B37"/>
    <mergeCell ref="B218:C218"/>
    <mergeCell ref="B219:C219"/>
    <mergeCell ref="A2:J2"/>
    <mergeCell ref="A63:A68"/>
    <mergeCell ref="B63:B68"/>
    <mergeCell ref="B38:B40"/>
    <mergeCell ref="B48:B50"/>
    <mergeCell ref="A14:A19"/>
    <mergeCell ref="A20:A24"/>
    <mergeCell ref="A25:A28"/>
    <mergeCell ref="A29:A33"/>
    <mergeCell ref="A34:A37"/>
    <mergeCell ref="B51:B53"/>
    <mergeCell ref="B54:B56"/>
    <mergeCell ref="B6:B13"/>
    <mergeCell ref="B14:B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0"/>
  <sheetViews>
    <sheetView zoomScale="70" zoomScaleNormal="70" workbookViewId="0">
      <pane ySplit="4" topLeftCell="A23" activePane="bottomLeft" state="frozen"/>
      <selection pane="bottomLeft" activeCell="D13" sqref="D13"/>
    </sheetView>
  </sheetViews>
  <sheetFormatPr defaultRowHeight="15" x14ac:dyDescent="0.25"/>
  <cols>
    <col min="1" max="1" width="4.28515625" style="1" customWidth="1"/>
    <col min="2" max="2" width="51" style="29" customWidth="1"/>
    <col min="3" max="3" width="17.28515625" style="1" customWidth="1"/>
    <col min="4" max="4" width="17" style="1" customWidth="1"/>
    <col min="5" max="6" width="14.140625" style="1" customWidth="1"/>
    <col min="7" max="7" width="13.7109375" style="1" customWidth="1"/>
    <col min="8" max="8" width="14.85546875" style="1" customWidth="1"/>
    <col min="9" max="9" width="15.140625" style="101" customWidth="1"/>
    <col min="10" max="10" width="18.7109375" style="101" customWidth="1"/>
    <col min="11" max="11" width="13.42578125" style="1" customWidth="1"/>
    <col min="12" max="16384" width="9.140625" style="1"/>
  </cols>
  <sheetData>
    <row r="2" spans="1:18" ht="15.75" customHeight="1" x14ac:dyDescent="0.25">
      <c r="A2" s="113" t="s">
        <v>140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35"/>
      <c r="M2" s="35"/>
      <c r="N2" s="35"/>
      <c r="O2" s="35"/>
      <c r="P2" s="35"/>
      <c r="Q2" s="35"/>
      <c r="R2" s="35"/>
    </row>
    <row r="3" spans="1:18" ht="16.5" customHeight="1" x14ac:dyDescent="0.25">
      <c r="A3" s="150" t="s">
        <v>19</v>
      </c>
      <c r="B3" s="159" t="s">
        <v>0</v>
      </c>
      <c r="C3" s="146" t="s">
        <v>78</v>
      </c>
      <c r="D3" s="147"/>
      <c r="E3" s="147"/>
      <c r="F3" s="147"/>
      <c r="G3" s="147"/>
      <c r="H3" s="147"/>
      <c r="I3" s="147"/>
      <c r="J3" s="147"/>
      <c r="K3" s="148"/>
      <c r="L3" s="20"/>
      <c r="M3" s="20"/>
      <c r="N3" s="20"/>
      <c r="O3" s="20"/>
      <c r="P3" s="20"/>
      <c r="Q3" s="20"/>
      <c r="R3" s="20"/>
    </row>
    <row r="4" spans="1:18" ht="38.25" customHeight="1" x14ac:dyDescent="0.25">
      <c r="A4" s="151"/>
      <c r="B4" s="160"/>
      <c r="C4" s="17" t="s">
        <v>79</v>
      </c>
      <c r="D4" s="17" t="s">
        <v>80</v>
      </c>
      <c r="E4" s="17" t="s">
        <v>81</v>
      </c>
      <c r="F4" s="17" t="s">
        <v>82</v>
      </c>
      <c r="G4" s="17" t="s">
        <v>83</v>
      </c>
      <c r="H4" s="17" t="s">
        <v>84</v>
      </c>
      <c r="I4" s="110" t="s">
        <v>53</v>
      </c>
      <c r="J4" s="109" t="s">
        <v>139</v>
      </c>
      <c r="K4" s="17" t="s">
        <v>103</v>
      </c>
      <c r="L4" s="20"/>
      <c r="M4" s="20"/>
      <c r="N4" s="20"/>
      <c r="O4" s="20"/>
      <c r="P4" s="20"/>
      <c r="Q4" s="20"/>
      <c r="R4" s="20"/>
    </row>
    <row r="5" spans="1:18" ht="18.75" customHeight="1" x14ac:dyDescent="0.25">
      <c r="A5" s="133" t="s">
        <v>94</v>
      </c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21"/>
      <c r="M5" s="21"/>
      <c r="N5" s="21"/>
      <c r="O5" s="21"/>
      <c r="P5" s="21"/>
      <c r="Q5" s="21"/>
      <c r="R5" s="22"/>
    </row>
    <row r="6" spans="1:18" ht="18.75" customHeight="1" x14ac:dyDescent="0.25">
      <c r="A6" s="76">
        <v>1</v>
      </c>
      <c r="B6" s="31" t="s">
        <v>61</v>
      </c>
      <c r="C6" s="76"/>
      <c r="D6" s="76"/>
      <c r="E6" s="76">
        <v>13</v>
      </c>
      <c r="F6" s="76">
        <v>36</v>
      </c>
      <c r="G6" s="76">
        <v>9</v>
      </c>
      <c r="H6" s="76">
        <v>502</v>
      </c>
      <c r="I6" s="93">
        <f>SUM(E6:H6)</f>
        <v>560</v>
      </c>
      <c r="J6" s="70">
        <v>670</v>
      </c>
      <c r="K6" s="66"/>
      <c r="L6" s="19"/>
      <c r="M6" s="19"/>
      <c r="N6" s="19"/>
      <c r="O6" s="19"/>
      <c r="P6" s="19"/>
      <c r="Q6" s="16"/>
      <c r="R6" s="16"/>
    </row>
    <row r="7" spans="1:18" ht="18.75" customHeight="1" x14ac:dyDescent="0.25">
      <c r="A7" s="33">
        <v>2</v>
      </c>
      <c r="B7" s="108" t="s">
        <v>62</v>
      </c>
      <c r="C7" s="76"/>
      <c r="D7" s="76">
        <v>4</v>
      </c>
      <c r="E7" s="76">
        <v>15</v>
      </c>
      <c r="F7" s="76">
        <v>8</v>
      </c>
      <c r="G7" s="76">
        <v>11</v>
      </c>
      <c r="H7" s="76">
        <v>664</v>
      </c>
      <c r="I7" s="93">
        <f>SUM(D7:H7)</f>
        <v>702</v>
      </c>
      <c r="J7" s="70">
        <v>778</v>
      </c>
      <c r="K7" s="66"/>
      <c r="L7" s="19"/>
      <c r="M7" s="19"/>
      <c r="N7" s="19"/>
      <c r="O7" s="19"/>
      <c r="P7" s="19"/>
      <c r="Q7" s="19"/>
      <c r="R7" s="19"/>
    </row>
    <row r="8" spans="1:18" ht="18.75" customHeight="1" x14ac:dyDescent="0.25">
      <c r="A8" s="33">
        <v>3</v>
      </c>
      <c r="B8" s="108" t="s">
        <v>63</v>
      </c>
      <c r="C8" s="76"/>
      <c r="D8" s="76"/>
      <c r="E8" s="76">
        <v>8</v>
      </c>
      <c r="F8" s="76">
        <v>12</v>
      </c>
      <c r="G8" s="76"/>
      <c r="H8" s="76">
        <v>349</v>
      </c>
      <c r="I8" s="93">
        <f>SUM(E8:H8)</f>
        <v>369</v>
      </c>
      <c r="J8" s="70">
        <v>428</v>
      </c>
      <c r="K8" s="66"/>
      <c r="L8" s="19"/>
      <c r="M8" s="16"/>
      <c r="N8" s="16"/>
      <c r="O8" s="16"/>
      <c r="P8" s="16"/>
      <c r="Q8" s="16"/>
      <c r="R8" s="16"/>
    </row>
    <row r="9" spans="1:18" ht="18.75" customHeight="1" x14ac:dyDescent="0.25">
      <c r="A9" s="33">
        <v>4</v>
      </c>
      <c r="B9" s="108" t="s">
        <v>64</v>
      </c>
      <c r="C9" s="76"/>
      <c r="D9" s="76">
        <v>1</v>
      </c>
      <c r="E9" s="76">
        <v>15</v>
      </c>
      <c r="F9" s="76">
        <v>9</v>
      </c>
      <c r="G9" s="76"/>
      <c r="H9" s="76">
        <v>433</v>
      </c>
      <c r="I9" s="93">
        <f>SUM(D9:H9)</f>
        <v>458</v>
      </c>
      <c r="J9" s="70">
        <v>553</v>
      </c>
      <c r="K9" s="66"/>
      <c r="L9" s="19"/>
      <c r="M9" s="19"/>
      <c r="N9" s="19"/>
      <c r="O9" s="19"/>
      <c r="P9" s="16"/>
      <c r="Q9" s="16"/>
      <c r="R9" s="16"/>
    </row>
    <row r="10" spans="1:18" ht="15.75" x14ac:dyDescent="0.25">
      <c r="A10" s="33">
        <v>5</v>
      </c>
      <c r="B10" s="108" t="s">
        <v>65</v>
      </c>
      <c r="C10" s="76"/>
      <c r="D10" s="76"/>
      <c r="E10" s="76">
        <v>11</v>
      </c>
      <c r="F10" s="76">
        <v>9</v>
      </c>
      <c r="G10" s="76">
        <v>102</v>
      </c>
      <c r="H10" s="76">
        <v>314</v>
      </c>
      <c r="I10" s="93">
        <f>SUM(E10:H10)</f>
        <v>436</v>
      </c>
      <c r="J10" s="70">
        <v>728</v>
      </c>
      <c r="K10" s="66"/>
      <c r="L10" s="157"/>
      <c r="M10" s="158"/>
      <c r="N10" s="158"/>
      <c r="O10" s="158"/>
      <c r="P10" s="158"/>
      <c r="Q10" s="158"/>
      <c r="R10" s="19"/>
    </row>
    <row r="11" spans="1:18" ht="18.75" customHeight="1" x14ac:dyDescent="0.25">
      <c r="A11" s="33">
        <v>6</v>
      </c>
      <c r="B11" s="108" t="s">
        <v>68</v>
      </c>
      <c r="C11" s="76"/>
      <c r="D11" s="76">
        <v>2</v>
      </c>
      <c r="E11" s="76">
        <v>13</v>
      </c>
      <c r="F11" s="76">
        <v>26</v>
      </c>
      <c r="G11" s="76">
        <v>15</v>
      </c>
      <c r="H11" s="76">
        <v>316</v>
      </c>
      <c r="I11" s="93">
        <f>SUM(D11:H11)</f>
        <v>372</v>
      </c>
      <c r="J11" s="70">
        <v>391</v>
      </c>
      <c r="K11" s="66"/>
      <c r="L11" s="16"/>
      <c r="M11" s="16"/>
      <c r="N11" s="16"/>
      <c r="O11" s="16"/>
      <c r="P11" s="16"/>
      <c r="Q11" s="16"/>
      <c r="R11" s="16"/>
    </row>
    <row r="12" spans="1:18" ht="18.75" customHeight="1" x14ac:dyDescent="0.25">
      <c r="A12" s="33">
        <v>7</v>
      </c>
      <c r="B12" s="108" t="s">
        <v>69</v>
      </c>
      <c r="C12" s="76">
        <v>1</v>
      </c>
      <c r="D12" s="76"/>
      <c r="E12" s="76">
        <v>4</v>
      </c>
      <c r="F12" s="76">
        <v>20</v>
      </c>
      <c r="G12" s="76">
        <v>10</v>
      </c>
      <c r="H12" s="76">
        <v>823</v>
      </c>
      <c r="I12" s="93">
        <f>SUM(C12:H12)</f>
        <v>858</v>
      </c>
      <c r="J12" s="70">
        <v>903</v>
      </c>
      <c r="K12" s="66"/>
      <c r="L12" s="19"/>
      <c r="M12" s="19"/>
      <c r="N12" s="19"/>
      <c r="O12" s="19"/>
      <c r="P12" s="19"/>
      <c r="Q12" s="19"/>
      <c r="R12" s="19"/>
    </row>
    <row r="13" spans="1:18" ht="34.5" customHeight="1" x14ac:dyDescent="0.25">
      <c r="A13" s="33">
        <v>8</v>
      </c>
      <c r="B13" s="108" t="s">
        <v>70</v>
      </c>
      <c r="C13" s="76"/>
      <c r="D13" s="76"/>
      <c r="E13" s="76">
        <v>6</v>
      </c>
      <c r="F13" s="76">
        <v>20</v>
      </c>
      <c r="G13" s="76">
        <v>15</v>
      </c>
      <c r="H13" s="76">
        <v>444</v>
      </c>
      <c r="I13" s="93">
        <f>SUM(E13:H13)</f>
        <v>485</v>
      </c>
      <c r="J13" s="70">
        <v>977</v>
      </c>
      <c r="K13" s="66"/>
      <c r="L13" s="19"/>
      <c r="M13" s="19"/>
      <c r="N13" s="19"/>
      <c r="O13" s="19"/>
      <c r="P13" s="16"/>
      <c r="Q13" s="16"/>
      <c r="R13" s="16"/>
    </row>
    <row r="14" spans="1:18" ht="18.75" customHeight="1" x14ac:dyDescent="0.25">
      <c r="A14" s="76"/>
      <c r="B14" s="107"/>
      <c r="C14" s="30">
        <f t="shared" ref="C14:J14" si="0">SUM(C6:C13)</f>
        <v>1</v>
      </c>
      <c r="D14" s="30">
        <f t="shared" si="0"/>
        <v>7</v>
      </c>
      <c r="E14" s="30">
        <f t="shared" si="0"/>
        <v>85</v>
      </c>
      <c r="F14" s="30">
        <f t="shared" si="0"/>
        <v>140</v>
      </c>
      <c r="G14" s="30">
        <f t="shared" si="0"/>
        <v>162</v>
      </c>
      <c r="H14" s="30">
        <f t="shared" si="0"/>
        <v>3845</v>
      </c>
      <c r="I14" s="30">
        <f t="shared" si="0"/>
        <v>4240</v>
      </c>
      <c r="J14" s="70">
        <f t="shared" si="0"/>
        <v>5428</v>
      </c>
      <c r="K14" s="66"/>
      <c r="L14" s="19"/>
      <c r="M14" s="19"/>
      <c r="N14" s="19"/>
      <c r="O14" s="19"/>
      <c r="P14" s="16"/>
      <c r="Q14" s="16"/>
      <c r="R14" s="16"/>
    </row>
    <row r="15" spans="1:18" ht="18" customHeight="1" x14ac:dyDescent="0.25">
      <c r="A15" s="161" t="s">
        <v>95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3"/>
      <c r="L15" s="19"/>
      <c r="M15" s="19"/>
      <c r="N15" s="19"/>
      <c r="O15" s="19"/>
      <c r="P15" s="16"/>
      <c r="Q15" s="16"/>
      <c r="R15" s="16"/>
    </row>
    <row r="16" spans="1:18" ht="18.75" customHeight="1" x14ac:dyDescent="0.25">
      <c r="A16" s="33">
        <v>9</v>
      </c>
      <c r="B16" s="108" t="s">
        <v>72</v>
      </c>
      <c r="C16" s="76"/>
      <c r="D16" s="76"/>
      <c r="E16" s="76"/>
      <c r="F16" s="76"/>
      <c r="G16" s="76"/>
      <c r="H16" s="76">
        <v>95</v>
      </c>
      <c r="I16" s="71">
        <f>SUM(H16)</f>
        <v>95</v>
      </c>
      <c r="J16" s="70">
        <v>609</v>
      </c>
      <c r="K16" s="66"/>
      <c r="L16" s="19"/>
      <c r="M16" s="19"/>
      <c r="N16" s="19"/>
      <c r="O16" s="19"/>
      <c r="P16" s="19"/>
      <c r="Q16" s="19"/>
      <c r="R16" s="16"/>
    </row>
    <row r="17" spans="1:18" ht="18.75" customHeight="1" x14ac:dyDescent="0.25">
      <c r="A17" s="33">
        <v>10</v>
      </c>
      <c r="B17" s="108" t="s">
        <v>73</v>
      </c>
      <c r="C17" s="76"/>
      <c r="D17" s="76"/>
      <c r="E17" s="76"/>
      <c r="F17" s="76"/>
      <c r="G17" s="76"/>
      <c r="H17" s="76">
        <v>39</v>
      </c>
      <c r="I17" s="71">
        <f>SUM(H17)</f>
        <v>39</v>
      </c>
      <c r="J17" s="70">
        <v>511</v>
      </c>
      <c r="K17" s="66"/>
      <c r="L17" s="19"/>
      <c r="M17" s="19"/>
      <c r="N17" s="19"/>
      <c r="O17" s="19"/>
      <c r="P17" s="19"/>
      <c r="Q17" s="19"/>
      <c r="R17" s="16"/>
    </row>
    <row r="18" spans="1:18" ht="18.75" customHeight="1" x14ac:dyDescent="0.25">
      <c r="A18" s="33">
        <v>11</v>
      </c>
      <c r="B18" s="108" t="s">
        <v>75</v>
      </c>
      <c r="C18" s="76"/>
      <c r="D18" s="76"/>
      <c r="E18" s="76">
        <v>2</v>
      </c>
      <c r="F18" s="76">
        <v>19</v>
      </c>
      <c r="G18" s="76">
        <v>46</v>
      </c>
      <c r="H18" s="76">
        <v>476</v>
      </c>
      <c r="I18" s="71">
        <f>SUM(E18:H18)</f>
        <v>543</v>
      </c>
      <c r="J18" s="70">
        <v>1616</v>
      </c>
      <c r="K18" s="66"/>
      <c r="L18" s="19"/>
      <c r="M18" s="19"/>
      <c r="N18" s="19"/>
      <c r="O18" s="19"/>
      <c r="P18" s="19"/>
      <c r="Q18" s="19"/>
      <c r="R18" s="16"/>
    </row>
    <row r="19" spans="1:18" ht="18.75" customHeight="1" x14ac:dyDescent="0.25">
      <c r="A19" s="76"/>
      <c r="B19" s="107"/>
      <c r="C19" s="76"/>
      <c r="D19" s="76"/>
      <c r="E19" s="30">
        <f t="shared" ref="E19:J19" si="1">SUM(E16:E18)</f>
        <v>2</v>
      </c>
      <c r="F19" s="30">
        <f t="shared" si="1"/>
        <v>19</v>
      </c>
      <c r="G19" s="30">
        <f t="shared" si="1"/>
        <v>46</v>
      </c>
      <c r="H19" s="30">
        <f t="shared" si="1"/>
        <v>610</v>
      </c>
      <c r="I19" s="70">
        <f t="shared" si="1"/>
        <v>677</v>
      </c>
      <c r="J19" s="70">
        <f t="shared" si="1"/>
        <v>2736</v>
      </c>
      <c r="K19" s="66"/>
      <c r="L19" s="19"/>
      <c r="M19" s="19"/>
      <c r="N19" s="19"/>
      <c r="O19" s="19"/>
      <c r="P19" s="19"/>
      <c r="Q19" s="19"/>
      <c r="R19" s="16"/>
    </row>
    <row r="20" spans="1:18" ht="18.75" customHeight="1" x14ac:dyDescent="0.25">
      <c r="A20" s="161" t="s">
        <v>96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3"/>
      <c r="L20" s="19"/>
      <c r="M20" s="19"/>
      <c r="N20" s="19"/>
      <c r="O20" s="19"/>
      <c r="P20" s="19"/>
      <c r="Q20" s="19"/>
      <c r="R20" s="16"/>
    </row>
    <row r="21" spans="1:18" ht="27.75" customHeight="1" x14ac:dyDescent="0.25">
      <c r="A21" s="33">
        <v>12</v>
      </c>
      <c r="B21" s="32" t="s">
        <v>76</v>
      </c>
      <c r="C21" s="76"/>
      <c r="D21" s="76">
        <v>1</v>
      </c>
      <c r="E21" s="76">
        <v>4</v>
      </c>
      <c r="F21" s="76">
        <v>8</v>
      </c>
      <c r="G21" s="76">
        <v>5</v>
      </c>
      <c r="H21" s="76">
        <v>256</v>
      </c>
      <c r="I21" s="71">
        <v>274</v>
      </c>
      <c r="J21" s="70">
        <v>296</v>
      </c>
      <c r="K21" s="94">
        <v>0.93</v>
      </c>
      <c r="L21" s="16"/>
      <c r="M21" s="16"/>
      <c r="N21" s="16"/>
      <c r="O21" s="16"/>
      <c r="P21" s="16"/>
      <c r="Q21" s="16"/>
      <c r="R21" s="16"/>
    </row>
    <row r="22" spans="1:18" ht="20.25" customHeight="1" x14ac:dyDescent="0.25">
      <c r="A22" s="30"/>
      <c r="B22" s="99" t="s">
        <v>138</v>
      </c>
      <c r="C22" s="30">
        <f>C12</f>
        <v>1</v>
      </c>
      <c r="D22" s="30">
        <f>D7+D9+D11+D21</f>
        <v>8</v>
      </c>
      <c r="E22" s="30">
        <f>E6+E7+E8+E9+E10+E11+E12+E13+E18+E21</f>
        <v>91</v>
      </c>
      <c r="F22" s="30">
        <f>F6+F7+F8+F9+F10+F11+F12+F13+F18+F21</f>
        <v>167</v>
      </c>
      <c r="G22" s="30">
        <f>G6+G7+G10+G11+G12+G13+G18+G21</f>
        <v>213</v>
      </c>
      <c r="H22" s="30">
        <f>H6+H7+H8+H9+H10+H11+H12+H13+H16+H17+H18+H21</f>
        <v>4711</v>
      </c>
      <c r="I22" s="71">
        <f>I6+I7+I8+I9+I10+I11+I12+I13+I16+I17+I18+I21</f>
        <v>5191</v>
      </c>
      <c r="J22" s="71">
        <f>J6+J7+J8+J9+J10+J11+J12+J13+J16+J17+J18+J21</f>
        <v>8460</v>
      </c>
      <c r="K22" s="66"/>
      <c r="L22" s="16"/>
      <c r="M22" s="16"/>
      <c r="N22" s="16"/>
      <c r="O22" s="16"/>
      <c r="P22" s="16"/>
      <c r="Q22" s="16"/>
      <c r="R22" s="16"/>
    </row>
    <row r="23" spans="1:18" ht="20.25" customHeight="1" x14ac:dyDescent="0.25">
      <c r="A23" s="161" t="s">
        <v>104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3"/>
      <c r="L23" s="16"/>
      <c r="M23" s="16"/>
      <c r="N23" s="16"/>
      <c r="O23" s="16"/>
      <c r="P23" s="16"/>
      <c r="Q23" s="16"/>
      <c r="R23" s="16"/>
    </row>
    <row r="24" spans="1:18" ht="20.25" customHeight="1" x14ac:dyDescent="0.25">
      <c r="A24" s="76">
        <v>13</v>
      </c>
      <c r="B24" s="31" t="s">
        <v>85</v>
      </c>
      <c r="C24" s="30"/>
      <c r="D24" s="76"/>
      <c r="E24" s="76">
        <v>17</v>
      </c>
      <c r="F24" s="76">
        <v>111</v>
      </c>
      <c r="G24" s="76">
        <v>2</v>
      </c>
      <c r="H24" s="76">
        <v>28</v>
      </c>
      <c r="I24" s="71">
        <f>SUM(E24:H24)</f>
        <v>158</v>
      </c>
      <c r="J24" s="70">
        <v>191</v>
      </c>
      <c r="K24" s="66"/>
      <c r="L24" s="16"/>
      <c r="M24" s="16"/>
      <c r="N24" s="16"/>
      <c r="O24" s="16"/>
      <c r="P24" s="16"/>
      <c r="Q24" s="16"/>
      <c r="R24" s="16"/>
    </row>
    <row r="25" spans="1:18" ht="31.5" x14ac:dyDescent="0.25">
      <c r="A25" s="76">
        <v>14</v>
      </c>
      <c r="B25" s="31" t="s">
        <v>87</v>
      </c>
      <c r="C25" s="30">
        <v>1</v>
      </c>
      <c r="D25" s="76"/>
      <c r="E25" s="76">
        <v>5</v>
      </c>
      <c r="F25" s="76">
        <v>165</v>
      </c>
      <c r="G25" s="76">
        <v>12</v>
      </c>
      <c r="H25" s="76">
        <v>433</v>
      </c>
      <c r="I25" s="71">
        <f>SUM(C25:H25)</f>
        <v>616</v>
      </c>
      <c r="J25" s="70">
        <v>1258</v>
      </c>
      <c r="K25" s="66"/>
      <c r="L25" s="16"/>
      <c r="M25" s="16"/>
      <c r="N25" s="16"/>
      <c r="O25" s="16"/>
      <c r="P25" s="16"/>
      <c r="Q25" s="16"/>
      <c r="R25" s="16"/>
    </row>
    <row r="26" spans="1:18" ht="31.5" x14ac:dyDescent="0.25">
      <c r="A26" s="76">
        <v>15</v>
      </c>
      <c r="B26" s="31" t="s">
        <v>105</v>
      </c>
      <c r="C26" s="30"/>
      <c r="D26" s="76"/>
      <c r="E26" s="76"/>
      <c r="F26" s="76"/>
      <c r="G26" s="76"/>
      <c r="H26" s="76"/>
      <c r="I26" s="71"/>
      <c r="J26" s="70"/>
      <c r="K26" s="66"/>
      <c r="L26" s="16"/>
      <c r="M26" s="16"/>
      <c r="N26" s="16"/>
      <c r="O26" s="16"/>
      <c r="P26" s="16"/>
      <c r="Q26" s="16"/>
      <c r="R26" s="16"/>
    </row>
    <row r="27" spans="1:18" ht="15.75" x14ac:dyDescent="0.25">
      <c r="A27" s="30"/>
      <c r="B27" s="41" t="s">
        <v>93</v>
      </c>
      <c r="C27" s="30">
        <f t="shared" ref="C27:H27" si="2">SUM(C24:C25)</f>
        <v>1</v>
      </c>
      <c r="D27" s="30">
        <f t="shared" si="2"/>
        <v>0</v>
      </c>
      <c r="E27" s="30">
        <f t="shared" si="2"/>
        <v>22</v>
      </c>
      <c r="F27" s="30">
        <f t="shared" si="2"/>
        <v>276</v>
      </c>
      <c r="G27" s="30">
        <f t="shared" si="2"/>
        <v>14</v>
      </c>
      <c r="H27" s="30">
        <f t="shared" si="2"/>
        <v>461</v>
      </c>
      <c r="I27" s="71">
        <f>SUM(I24:I26)</f>
        <v>774</v>
      </c>
      <c r="J27" s="71">
        <f>SUM(J24:J26)</f>
        <v>1449</v>
      </c>
      <c r="K27" s="66"/>
      <c r="L27" s="16"/>
      <c r="M27" s="16"/>
      <c r="N27" s="16"/>
      <c r="O27" s="16"/>
      <c r="P27" s="16"/>
      <c r="Q27" s="16"/>
      <c r="R27" s="16"/>
    </row>
    <row r="28" spans="1:18" ht="15.75" x14ac:dyDescent="0.25">
      <c r="A28" s="30"/>
      <c r="B28" s="41" t="s">
        <v>137</v>
      </c>
      <c r="C28" s="30"/>
      <c r="D28" s="30">
        <f t="shared" ref="D28:J28" si="3">SUM(D27,D22)</f>
        <v>8</v>
      </c>
      <c r="E28" s="30">
        <f t="shared" si="3"/>
        <v>113</v>
      </c>
      <c r="F28" s="30">
        <f t="shared" si="3"/>
        <v>443</v>
      </c>
      <c r="G28" s="30">
        <f t="shared" si="3"/>
        <v>227</v>
      </c>
      <c r="H28" s="30">
        <f t="shared" si="3"/>
        <v>5172</v>
      </c>
      <c r="I28" s="71">
        <f t="shared" si="3"/>
        <v>5965</v>
      </c>
      <c r="J28" s="71">
        <f t="shared" si="3"/>
        <v>9909</v>
      </c>
      <c r="K28" s="66"/>
      <c r="L28" s="16"/>
      <c r="M28" s="16"/>
      <c r="N28" s="16"/>
      <c r="O28" s="16"/>
      <c r="P28" s="16"/>
      <c r="Q28" s="16"/>
      <c r="R28" s="16"/>
    </row>
    <row r="29" spans="1:18" ht="18.75" customHeight="1" x14ac:dyDescent="0.25">
      <c r="A29" s="161" t="s">
        <v>52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3"/>
      <c r="L29" s="21"/>
      <c r="M29" s="21"/>
      <c r="N29" s="21"/>
      <c r="O29" s="21"/>
      <c r="P29" s="21"/>
      <c r="Q29" s="21"/>
      <c r="R29" s="21"/>
    </row>
    <row r="30" spans="1:18" ht="15" customHeight="1" x14ac:dyDescent="0.25">
      <c r="A30" s="33">
        <v>18</v>
      </c>
      <c r="B30" s="32" t="s">
        <v>24</v>
      </c>
      <c r="C30" s="76"/>
      <c r="D30" s="76"/>
      <c r="E30" s="76"/>
      <c r="F30" s="76">
        <v>2</v>
      </c>
      <c r="G30" s="76">
        <v>25</v>
      </c>
      <c r="H30" s="76">
        <v>397</v>
      </c>
      <c r="I30" s="71">
        <v>424</v>
      </c>
      <c r="J30" s="70">
        <v>859</v>
      </c>
      <c r="K30" s="94">
        <v>0.5</v>
      </c>
      <c r="L30" s="19"/>
      <c r="M30" s="19"/>
      <c r="N30" s="19"/>
      <c r="O30" s="19"/>
      <c r="P30" s="19"/>
      <c r="Q30" s="19"/>
      <c r="R30" s="19"/>
    </row>
    <row r="31" spans="1:18" ht="15" customHeight="1" x14ac:dyDescent="0.25">
      <c r="A31" s="33">
        <v>19</v>
      </c>
      <c r="B31" s="32" t="s">
        <v>25</v>
      </c>
      <c r="C31" s="76"/>
      <c r="D31" s="76"/>
      <c r="E31" s="76"/>
      <c r="F31" s="76"/>
      <c r="G31" s="76">
        <v>4</v>
      </c>
      <c r="H31" s="76">
        <v>174</v>
      </c>
      <c r="I31" s="71">
        <v>178</v>
      </c>
      <c r="J31" s="70">
        <v>365</v>
      </c>
      <c r="K31" s="94">
        <v>0.49</v>
      </c>
      <c r="L31" s="19"/>
      <c r="M31" s="19"/>
      <c r="N31" s="19"/>
      <c r="O31" s="19"/>
      <c r="P31" s="19"/>
      <c r="Q31" s="19"/>
      <c r="R31" s="19"/>
    </row>
    <row r="32" spans="1:18" ht="15" customHeight="1" x14ac:dyDescent="0.25">
      <c r="A32" s="33">
        <v>22</v>
      </c>
      <c r="B32" s="32" t="s">
        <v>26</v>
      </c>
      <c r="C32" s="76"/>
      <c r="D32" s="76"/>
      <c r="E32" s="76"/>
      <c r="F32" s="76"/>
      <c r="G32" s="76">
        <v>1</v>
      </c>
      <c r="H32" s="76">
        <v>1</v>
      </c>
      <c r="I32" s="71">
        <f>SUM(G32:H32)</f>
        <v>2</v>
      </c>
      <c r="J32" s="72">
        <v>271</v>
      </c>
      <c r="K32" s="65"/>
      <c r="L32" s="19"/>
      <c r="M32" s="19"/>
      <c r="N32" s="19"/>
      <c r="O32" s="19"/>
      <c r="P32" s="19"/>
      <c r="Q32" s="19"/>
      <c r="R32" s="19"/>
    </row>
    <row r="33" spans="1:19" ht="30" customHeight="1" x14ac:dyDescent="0.25">
      <c r="A33" s="33">
        <v>25</v>
      </c>
      <c r="B33" s="32" t="s">
        <v>27</v>
      </c>
      <c r="C33" s="76"/>
      <c r="D33" s="76"/>
      <c r="E33" s="76"/>
      <c r="F33" s="76"/>
      <c r="G33" s="76">
        <v>4</v>
      </c>
      <c r="H33" s="76">
        <v>145</v>
      </c>
      <c r="I33" s="71">
        <f>SUM(G33:H33)</f>
        <v>149</v>
      </c>
      <c r="J33" s="74">
        <v>161</v>
      </c>
      <c r="K33" s="65">
        <v>92.5</v>
      </c>
      <c r="L33" s="25"/>
      <c r="M33" s="25"/>
      <c r="N33" s="25"/>
      <c r="O33" s="25"/>
      <c r="P33" s="25"/>
      <c r="Q33" s="25"/>
      <c r="R33" s="25"/>
    </row>
    <row r="34" spans="1:19" ht="15.75" x14ac:dyDescent="0.25">
      <c r="A34" s="33">
        <v>28</v>
      </c>
      <c r="B34" s="32" t="s">
        <v>28</v>
      </c>
      <c r="C34" s="76"/>
      <c r="D34" s="76"/>
      <c r="E34" s="76">
        <v>1</v>
      </c>
      <c r="F34" s="76">
        <v>7</v>
      </c>
      <c r="G34" s="76">
        <v>31</v>
      </c>
      <c r="H34" s="76">
        <v>579</v>
      </c>
      <c r="I34" s="71">
        <f>SUM(E34:H34)</f>
        <v>618</v>
      </c>
      <c r="J34" s="70">
        <v>1065</v>
      </c>
      <c r="K34" s="94">
        <v>0.57999999999999996</v>
      </c>
      <c r="L34" s="19"/>
      <c r="M34" s="19"/>
      <c r="N34" s="19"/>
      <c r="O34" s="19"/>
      <c r="P34" s="19"/>
      <c r="Q34" s="19"/>
      <c r="R34" s="19"/>
    </row>
    <row r="35" spans="1:19" ht="15.75" x14ac:dyDescent="0.25">
      <c r="A35" s="33">
        <v>29</v>
      </c>
      <c r="B35" s="32" t="s">
        <v>29</v>
      </c>
      <c r="C35" s="76"/>
      <c r="D35" s="76"/>
      <c r="E35" s="76"/>
      <c r="F35" s="76"/>
      <c r="G35" s="76">
        <v>28</v>
      </c>
      <c r="H35" s="76">
        <v>229</v>
      </c>
      <c r="I35" s="71">
        <v>257</v>
      </c>
      <c r="J35" s="70">
        <v>603</v>
      </c>
      <c r="K35" s="94">
        <v>0.43</v>
      </c>
      <c r="L35" s="19"/>
      <c r="M35" s="19"/>
      <c r="N35" s="19"/>
      <c r="O35" s="19"/>
      <c r="P35" s="19"/>
      <c r="Q35" s="19"/>
      <c r="R35" s="19"/>
    </row>
    <row r="36" spans="1:19" ht="15.75" x14ac:dyDescent="0.25">
      <c r="A36" s="33">
        <v>35</v>
      </c>
      <c r="B36" s="32" t="s">
        <v>30</v>
      </c>
      <c r="C36" s="76"/>
      <c r="D36" s="76"/>
      <c r="E36" s="76"/>
      <c r="F36" s="76">
        <v>1</v>
      </c>
      <c r="G36" s="76">
        <v>2</v>
      </c>
      <c r="H36" s="76">
        <v>114</v>
      </c>
      <c r="I36" s="71">
        <v>117</v>
      </c>
      <c r="J36" s="70">
        <v>223</v>
      </c>
      <c r="K36" s="94">
        <v>0.53</v>
      </c>
      <c r="L36" s="19"/>
      <c r="M36" s="19"/>
      <c r="N36" s="19"/>
      <c r="O36" s="19"/>
      <c r="P36" s="19"/>
      <c r="Q36" s="19"/>
      <c r="R36" s="19"/>
    </row>
    <row r="37" spans="1:19" ht="15" customHeight="1" x14ac:dyDescent="0.25">
      <c r="A37" s="33">
        <v>37</v>
      </c>
      <c r="B37" s="32" t="s">
        <v>31</v>
      </c>
      <c r="C37" s="76"/>
      <c r="D37" s="76"/>
      <c r="E37" s="76"/>
      <c r="F37" s="76"/>
      <c r="G37" s="76">
        <v>1</v>
      </c>
      <c r="H37" s="76">
        <v>223</v>
      </c>
      <c r="I37" s="71">
        <v>224</v>
      </c>
      <c r="J37" s="70">
        <v>442</v>
      </c>
      <c r="K37" s="106">
        <v>0.51</v>
      </c>
      <c r="L37" s="19"/>
      <c r="M37" s="19"/>
      <c r="N37" s="19"/>
      <c r="O37" s="19"/>
      <c r="P37" s="19"/>
      <c r="Q37" s="19"/>
      <c r="R37" s="19"/>
    </row>
    <row r="38" spans="1:19" ht="15" customHeight="1" x14ac:dyDescent="0.25">
      <c r="A38" s="33">
        <v>40</v>
      </c>
      <c r="B38" s="32" t="s">
        <v>32</v>
      </c>
      <c r="C38" s="76"/>
      <c r="D38" s="76"/>
      <c r="E38" s="76"/>
      <c r="F38" s="76"/>
      <c r="G38" s="76"/>
      <c r="H38" s="76">
        <v>178</v>
      </c>
      <c r="I38" s="71">
        <v>178</v>
      </c>
      <c r="J38" s="70">
        <v>296</v>
      </c>
      <c r="K38" s="66">
        <v>60.13</v>
      </c>
      <c r="L38" s="19"/>
      <c r="M38" s="19"/>
      <c r="N38" s="19"/>
      <c r="O38" s="19"/>
      <c r="P38" s="19"/>
      <c r="Q38" s="19"/>
      <c r="R38" s="19"/>
    </row>
    <row r="39" spans="1:19" ht="15.75" x14ac:dyDescent="0.25">
      <c r="A39" s="33">
        <v>42</v>
      </c>
      <c r="B39" s="32" t="s">
        <v>33</v>
      </c>
      <c r="C39" s="76"/>
      <c r="D39" s="76"/>
      <c r="E39" s="76"/>
      <c r="F39" s="76">
        <v>13</v>
      </c>
      <c r="G39" s="76">
        <v>17</v>
      </c>
      <c r="H39" s="76">
        <v>540</v>
      </c>
      <c r="I39" s="71">
        <v>570</v>
      </c>
      <c r="J39" s="70">
        <v>1366</v>
      </c>
      <c r="K39" s="94">
        <v>0.42</v>
      </c>
      <c r="L39" s="19"/>
      <c r="M39" s="19"/>
      <c r="N39" s="19"/>
      <c r="O39" s="19"/>
      <c r="P39" s="19"/>
      <c r="Q39" s="19"/>
      <c r="R39" s="19"/>
    </row>
    <row r="40" spans="1:19" ht="31.5" x14ac:dyDescent="0.25">
      <c r="A40" s="33">
        <v>44</v>
      </c>
      <c r="B40" s="32" t="s">
        <v>34</v>
      </c>
      <c r="C40" s="76"/>
      <c r="D40" s="76"/>
      <c r="E40" s="76"/>
      <c r="F40" s="76">
        <v>2</v>
      </c>
      <c r="G40" s="76">
        <v>9</v>
      </c>
      <c r="H40" s="76">
        <v>346</v>
      </c>
      <c r="I40" s="71">
        <f>SUM(F40:H40)</f>
        <v>357</v>
      </c>
      <c r="J40" s="70">
        <v>1090</v>
      </c>
      <c r="K40" s="106">
        <v>0.33</v>
      </c>
      <c r="L40" s="19"/>
      <c r="M40" s="19"/>
      <c r="N40" s="19"/>
      <c r="O40" s="19"/>
      <c r="P40" s="19"/>
      <c r="Q40" s="19"/>
      <c r="R40" s="19"/>
    </row>
    <row r="41" spans="1:19" ht="31.5" x14ac:dyDescent="0.25">
      <c r="A41" s="33">
        <v>48</v>
      </c>
      <c r="B41" s="32" t="s">
        <v>35</v>
      </c>
      <c r="C41" s="76"/>
      <c r="D41" s="76"/>
      <c r="E41" s="76"/>
      <c r="F41" s="76">
        <v>11</v>
      </c>
      <c r="G41" s="76">
        <v>27</v>
      </c>
      <c r="H41" s="76">
        <v>505</v>
      </c>
      <c r="I41" s="71">
        <v>543</v>
      </c>
      <c r="J41" s="70">
        <v>1010</v>
      </c>
      <c r="K41" s="94">
        <v>0.54</v>
      </c>
      <c r="L41" s="19"/>
      <c r="M41" s="19"/>
      <c r="N41" s="19"/>
      <c r="O41" s="19"/>
      <c r="P41" s="19"/>
      <c r="Q41" s="19"/>
      <c r="R41" s="19"/>
    </row>
    <row r="42" spans="1:19" ht="15" customHeight="1" x14ac:dyDescent="0.25">
      <c r="A42" s="33">
        <v>49</v>
      </c>
      <c r="B42" s="34" t="s">
        <v>36</v>
      </c>
      <c r="C42" s="76"/>
      <c r="D42" s="76"/>
      <c r="E42" s="76"/>
      <c r="F42" s="76">
        <v>1</v>
      </c>
      <c r="G42" s="76"/>
      <c r="H42" s="76">
        <v>232</v>
      </c>
      <c r="I42" s="71">
        <v>233</v>
      </c>
      <c r="J42" s="70">
        <v>549</v>
      </c>
      <c r="K42" s="94">
        <v>0.43</v>
      </c>
      <c r="L42" s="19"/>
      <c r="M42" s="19"/>
      <c r="N42" s="19"/>
      <c r="O42" s="19"/>
      <c r="P42" s="19"/>
      <c r="Q42" s="19"/>
      <c r="R42" s="19"/>
    </row>
    <row r="43" spans="1:19" ht="15" customHeight="1" x14ac:dyDescent="0.25">
      <c r="A43" s="33"/>
      <c r="B43" s="32" t="s">
        <v>113</v>
      </c>
      <c r="C43" s="76"/>
      <c r="D43" s="76"/>
      <c r="E43" s="76"/>
      <c r="F43" s="76"/>
      <c r="G43" s="76"/>
      <c r="H43" s="76">
        <v>78</v>
      </c>
      <c r="I43" s="71">
        <v>78</v>
      </c>
      <c r="J43" s="73">
        <v>212</v>
      </c>
      <c r="K43" s="95">
        <v>0.37</v>
      </c>
      <c r="L43" s="26"/>
      <c r="M43" s="26"/>
      <c r="N43" s="26"/>
      <c r="O43" s="26"/>
      <c r="P43" s="26"/>
      <c r="Q43" s="26"/>
      <c r="R43" s="26"/>
    </row>
    <row r="44" spans="1:19" ht="15" customHeight="1" x14ac:dyDescent="0.25">
      <c r="A44" s="33">
        <v>65</v>
      </c>
      <c r="B44" s="32" t="s">
        <v>37</v>
      </c>
      <c r="C44" s="76"/>
      <c r="D44" s="76"/>
      <c r="E44" s="76"/>
      <c r="F44" s="76">
        <v>6</v>
      </c>
      <c r="G44" s="76">
        <v>3</v>
      </c>
      <c r="H44" s="76">
        <v>61</v>
      </c>
      <c r="I44" s="71">
        <v>70</v>
      </c>
      <c r="J44" s="72">
        <v>1059</v>
      </c>
      <c r="K44" s="96">
        <v>7.0000000000000007E-2</v>
      </c>
      <c r="L44" s="23"/>
      <c r="M44" s="23"/>
      <c r="N44" s="23"/>
      <c r="O44" s="23"/>
      <c r="P44" s="23"/>
      <c r="Q44" s="23"/>
      <c r="R44" s="23"/>
    </row>
    <row r="45" spans="1:19" ht="15.75" x14ac:dyDescent="0.25">
      <c r="A45" s="130" t="s">
        <v>60</v>
      </c>
      <c r="B45" s="131"/>
      <c r="C45" s="50">
        <f t="shared" ref="C45:J45" si="4">SUM(C30:C44)</f>
        <v>0</v>
      </c>
      <c r="D45" s="50">
        <f t="shared" si="4"/>
        <v>0</v>
      </c>
      <c r="E45" s="50">
        <f t="shared" si="4"/>
        <v>1</v>
      </c>
      <c r="F45" s="50">
        <f t="shared" si="4"/>
        <v>43</v>
      </c>
      <c r="G45" s="50">
        <f t="shared" si="4"/>
        <v>152</v>
      </c>
      <c r="H45" s="50">
        <f t="shared" si="4"/>
        <v>3802</v>
      </c>
      <c r="I45" s="105">
        <f t="shared" si="4"/>
        <v>3998</v>
      </c>
      <c r="J45" s="105">
        <f t="shared" si="4"/>
        <v>9571</v>
      </c>
      <c r="K45" s="65"/>
      <c r="L45" s="24"/>
      <c r="M45" s="24"/>
      <c r="N45" s="24"/>
      <c r="O45" s="24"/>
      <c r="P45" s="24"/>
      <c r="Q45" s="24"/>
      <c r="R45" s="24"/>
      <c r="S45" s="11"/>
    </row>
    <row r="46" spans="1:19" s="2" customFormat="1" ht="15.75" x14ac:dyDescent="0.25">
      <c r="A46" s="164" t="s">
        <v>92</v>
      </c>
      <c r="B46" s="165"/>
      <c r="C46" s="50"/>
      <c r="D46" s="50">
        <f>SUM(D45+D27+D22)</f>
        <v>8</v>
      </c>
      <c r="E46" s="50">
        <f>SUM(E45+E27+E22)</f>
        <v>114</v>
      </c>
      <c r="F46" s="51">
        <f>SUM(F45+F27+F22)</f>
        <v>486</v>
      </c>
      <c r="G46" s="50">
        <f>SUM(G45+G27+G22)</f>
        <v>379</v>
      </c>
      <c r="H46" s="50">
        <f>SUM(H45+H22+H27)</f>
        <v>8974</v>
      </c>
      <c r="I46" s="105">
        <f>SUM(I45+I22+I27)</f>
        <v>9963</v>
      </c>
      <c r="J46" s="105">
        <f>SUM(J45+J22+J27)</f>
        <v>19480</v>
      </c>
      <c r="K46" s="65"/>
    </row>
    <row r="47" spans="1:19" s="2" customFormat="1" x14ac:dyDescent="0.25">
      <c r="B47" s="27"/>
      <c r="I47" s="102"/>
      <c r="J47" s="102"/>
    </row>
    <row r="48" spans="1:19" s="2" customFormat="1" x14ac:dyDescent="0.25">
      <c r="B48" s="27"/>
      <c r="I48" s="102"/>
      <c r="J48" s="102"/>
    </row>
    <row r="49" spans="1:18" s="53" customFormat="1" ht="15.75" x14ac:dyDescent="0.25">
      <c r="A49" s="6"/>
      <c r="B49" s="28"/>
      <c r="C49" s="14"/>
      <c r="D49" s="14"/>
      <c r="E49" s="14"/>
      <c r="F49" s="14"/>
      <c r="G49" s="14"/>
      <c r="H49" s="14"/>
      <c r="I49" s="104"/>
      <c r="J49" s="104"/>
      <c r="K49" s="14"/>
      <c r="L49" s="14"/>
      <c r="M49" s="14"/>
      <c r="N49" s="14"/>
      <c r="O49" s="14"/>
      <c r="P49" s="14"/>
      <c r="Q49" s="14"/>
      <c r="R49" s="14"/>
    </row>
    <row r="50" spans="1:18" s="53" customFormat="1" ht="15.75" x14ac:dyDescent="0.25">
      <c r="A50" s="6"/>
      <c r="B50" s="28"/>
      <c r="C50" s="14"/>
      <c r="D50" s="14"/>
      <c r="E50" s="14"/>
      <c r="F50" s="14"/>
      <c r="G50" s="14"/>
      <c r="H50" s="14"/>
      <c r="I50" s="104"/>
      <c r="J50" s="104"/>
      <c r="K50" s="14"/>
      <c r="L50" s="14"/>
      <c r="M50" s="14"/>
      <c r="N50" s="14"/>
      <c r="O50" s="14"/>
      <c r="P50" s="14"/>
      <c r="Q50" s="14"/>
      <c r="R50" s="14"/>
    </row>
    <row r="51" spans="1:18" s="53" customFormat="1" ht="15.75" x14ac:dyDescent="0.25">
      <c r="A51" s="6"/>
      <c r="B51" s="28"/>
      <c r="C51" s="14"/>
      <c r="D51" s="14"/>
      <c r="E51" s="14"/>
      <c r="F51" s="14"/>
      <c r="G51" s="14"/>
      <c r="H51" s="14"/>
      <c r="I51" s="104"/>
      <c r="J51" s="104"/>
      <c r="K51" s="14"/>
      <c r="L51" s="14"/>
      <c r="M51" s="14"/>
      <c r="N51" s="14"/>
      <c r="O51" s="14"/>
      <c r="P51" s="14"/>
      <c r="Q51" s="14"/>
      <c r="R51" s="14"/>
    </row>
    <row r="52" spans="1:18" s="53" customFormat="1" ht="15.75" x14ac:dyDescent="0.25">
      <c r="A52" s="6"/>
      <c r="B52" s="28"/>
      <c r="C52" s="14"/>
      <c r="D52" s="14"/>
      <c r="E52" s="14"/>
      <c r="F52" s="14"/>
      <c r="G52" s="14"/>
      <c r="H52" s="14"/>
      <c r="I52" s="104"/>
      <c r="J52" s="104"/>
      <c r="K52" s="14"/>
      <c r="L52" s="14"/>
      <c r="M52" s="14"/>
      <c r="N52" s="14"/>
      <c r="O52" s="14"/>
      <c r="P52" s="14"/>
      <c r="Q52" s="14"/>
      <c r="R52" s="14"/>
    </row>
    <row r="53" spans="1:18" s="53" customFormat="1" ht="15.75" x14ac:dyDescent="0.25">
      <c r="A53" s="6"/>
      <c r="B53" s="28"/>
      <c r="C53" s="13"/>
      <c r="D53" s="13"/>
      <c r="E53" s="13"/>
      <c r="F53" s="13"/>
      <c r="G53" s="13"/>
      <c r="H53" s="13"/>
      <c r="I53" s="103"/>
      <c r="J53" s="103"/>
      <c r="K53" s="13"/>
      <c r="L53" s="13"/>
      <c r="M53" s="13"/>
      <c r="N53" s="13"/>
      <c r="O53" s="13"/>
      <c r="P53" s="13"/>
      <c r="Q53" s="13"/>
      <c r="R53" s="13"/>
    </row>
    <row r="54" spans="1:18" s="53" customFormat="1" ht="15.75" x14ac:dyDescent="0.25">
      <c r="A54" s="6"/>
      <c r="B54" s="28"/>
      <c r="C54" s="13"/>
      <c r="D54" s="13"/>
      <c r="E54" s="13"/>
      <c r="F54" s="13"/>
      <c r="G54" s="13"/>
      <c r="H54" s="13"/>
      <c r="I54" s="103"/>
      <c r="J54" s="103"/>
      <c r="K54" s="13"/>
      <c r="L54" s="13"/>
      <c r="M54" s="13"/>
      <c r="N54" s="13"/>
      <c r="O54" s="13"/>
      <c r="P54" s="13"/>
      <c r="Q54" s="13"/>
      <c r="R54" s="13"/>
    </row>
    <row r="55" spans="1:18" ht="18.75" x14ac:dyDescent="0.25">
      <c r="A55" s="2"/>
      <c r="B55" s="27"/>
      <c r="C55" s="15"/>
      <c r="D55" s="15"/>
      <c r="E55" s="15"/>
      <c r="F55" s="15"/>
      <c r="G55" s="15"/>
      <c r="H55" s="15"/>
      <c r="I55" s="10"/>
      <c r="J55" s="10"/>
      <c r="K55" s="15"/>
      <c r="L55" s="15"/>
      <c r="M55" s="15"/>
      <c r="N55" s="15"/>
      <c r="O55" s="15"/>
      <c r="P55" s="15"/>
      <c r="Q55" s="15"/>
      <c r="R55" s="15"/>
    </row>
    <row r="56" spans="1:18" s="2" customFormat="1" x14ac:dyDescent="0.25">
      <c r="B56" s="27"/>
      <c r="I56" s="102"/>
      <c r="J56" s="102"/>
    </row>
    <row r="57" spans="1:18" s="2" customFormat="1" x14ac:dyDescent="0.25">
      <c r="B57" s="27"/>
      <c r="I57" s="102"/>
      <c r="J57" s="102"/>
    </row>
    <row r="58" spans="1:18" s="2" customFormat="1" x14ac:dyDescent="0.25">
      <c r="B58" s="27"/>
      <c r="I58" s="102"/>
      <c r="J58" s="102"/>
    </row>
    <row r="59" spans="1:18" s="2" customFormat="1" x14ac:dyDescent="0.25">
      <c r="B59" s="27"/>
      <c r="I59" s="102"/>
      <c r="J59" s="102"/>
    </row>
    <row r="60" spans="1:18" s="2" customFormat="1" x14ac:dyDescent="0.25">
      <c r="B60" s="27"/>
      <c r="I60" s="102"/>
      <c r="J60" s="102"/>
    </row>
    <row r="61" spans="1:18" s="2" customFormat="1" x14ac:dyDescent="0.25">
      <c r="B61" s="27"/>
      <c r="I61" s="102"/>
      <c r="J61" s="102"/>
    </row>
    <row r="62" spans="1:18" s="2" customFormat="1" x14ac:dyDescent="0.25">
      <c r="B62" s="27"/>
      <c r="I62" s="102"/>
      <c r="J62" s="102"/>
    </row>
    <row r="63" spans="1:18" s="2" customFormat="1" x14ac:dyDescent="0.25">
      <c r="B63" s="27"/>
      <c r="I63" s="102"/>
      <c r="J63" s="102"/>
    </row>
    <row r="64" spans="1:18" s="2" customFormat="1" x14ac:dyDescent="0.25">
      <c r="B64" s="27"/>
      <c r="I64" s="102"/>
      <c r="J64" s="102"/>
    </row>
    <row r="65" spans="2:10" s="2" customFormat="1" x14ac:dyDescent="0.25">
      <c r="B65" s="27"/>
      <c r="I65" s="102"/>
      <c r="J65" s="102"/>
    </row>
    <row r="66" spans="2:10" s="2" customFormat="1" x14ac:dyDescent="0.25">
      <c r="B66" s="27"/>
      <c r="I66" s="102"/>
      <c r="J66" s="102"/>
    </row>
    <row r="67" spans="2:10" s="2" customFormat="1" x14ac:dyDescent="0.25">
      <c r="B67" s="27"/>
      <c r="I67" s="102"/>
      <c r="J67" s="102"/>
    </row>
    <row r="68" spans="2:10" s="2" customFormat="1" x14ac:dyDescent="0.25">
      <c r="B68" s="27"/>
      <c r="I68" s="102"/>
      <c r="J68" s="102"/>
    </row>
    <row r="69" spans="2:10" s="2" customFormat="1" x14ac:dyDescent="0.25">
      <c r="B69" s="27"/>
      <c r="I69" s="102"/>
      <c r="J69" s="102"/>
    </row>
    <row r="70" spans="2:10" s="2" customFormat="1" x14ac:dyDescent="0.25">
      <c r="B70" s="27"/>
      <c r="I70" s="102"/>
      <c r="J70" s="102"/>
    </row>
    <row r="71" spans="2:10" s="2" customFormat="1" x14ac:dyDescent="0.25">
      <c r="B71" s="27"/>
      <c r="I71" s="102"/>
      <c r="J71" s="102"/>
    </row>
    <row r="72" spans="2:10" s="2" customFormat="1" x14ac:dyDescent="0.25">
      <c r="B72" s="27"/>
      <c r="I72" s="102"/>
      <c r="J72" s="102"/>
    </row>
    <row r="73" spans="2:10" s="2" customFormat="1" x14ac:dyDescent="0.25">
      <c r="B73" s="27"/>
      <c r="I73" s="102"/>
      <c r="J73" s="102"/>
    </row>
    <row r="74" spans="2:10" s="2" customFormat="1" x14ac:dyDescent="0.25">
      <c r="B74" s="27"/>
      <c r="I74" s="102"/>
      <c r="J74" s="102"/>
    </row>
    <row r="75" spans="2:10" s="2" customFormat="1" x14ac:dyDescent="0.25">
      <c r="B75" s="27"/>
      <c r="I75" s="102"/>
      <c r="J75" s="102"/>
    </row>
    <row r="76" spans="2:10" s="2" customFormat="1" x14ac:dyDescent="0.25">
      <c r="B76" s="27"/>
      <c r="I76" s="102"/>
      <c r="J76" s="102"/>
    </row>
    <row r="77" spans="2:10" s="2" customFormat="1" x14ac:dyDescent="0.25">
      <c r="B77" s="27"/>
      <c r="I77" s="102"/>
      <c r="J77" s="102"/>
    </row>
    <row r="78" spans="2:10" s="2" customFormat="1" x14ac:dyDescent="0.25">
      <c r="B78" s="27"/>
      <c r="I78" s="102"/>
      <c r="J78" s="102"/>
    </row>
    <row r="79" spans="2:10" s="2" customFormat="1" x14ac:dyDescent="0.25">
      <c r="B79" s="27"/>
      <c r="I79" s="102"/>
      <c r="J79" s="102"/>
    </row>
    <row r="80" spans="2:10" s="2" customFormat="1" x14ac:dyDescent="0.25">
      <c r="B80" s="27"/>
      <c r="I80" s="102"/>
      <c r="J80" s="102"/>
    </row>
    <row r="81" spans="2:10" s="2" customFormat="1" x14ac:dyDescent="0.25">
      <c r="B81" s="27"/>
      <c r="I81" s="102"/>
      <c r="J81" s="102"/>
    </row>
    <row r="82" spans="2:10" s="2" customFormat="1" x14ac:dyDescent="0.25">
      <c r="B82" s="27"/>
      <c r="I82" s="102"/>
      <c r="J82" s="102"/>
    </row>
    <row r="83" spans="2:10" s="2" customFormat="1" x14ac:dyDescent="0.25">
      <c r="B83" s="27"/>
      <c r="I83" s="102"/>
      <c r="J83" s="102"/>
    </row>
    <row r="84" spans="2:10" s="2" customFormat="1" x14ac:dyDescent="0.25">
      <c r="B84" s="27"/>
      <c r="I84" s="102"/>
      <c r="J84" s="102"/>
    </row>
    <row r="85" spans="2:10" s="2" customFormat="1" x14ac:dyDescent="0.25">
      <c r="B85" s="27"/>
      <c r="I85" s="102"/>
      <c r="J85" s="102"/>
    </row>
    <row r="86" spans="2:10" s="2" customFormat="1" x14ac:dyDescent="0.25">
      <c r="B86" s="27"/>
      <c r="I86" s="102"/>
      <c r="J86" s="102"/>
    </row>
    <row r="87" spans="2:10" s="2" customFormat="1" x14ac:dyDescent="0.25">
      <c r="B87" s="27"/>
      <c r="I87" s="102"/>
      <c r="J87" s="102"/>
    </row>
    <row r="88" spans="2:10" s="2" customFormat="1" x14ac:dyDescent="0.25">
      <c r="B88" s="27"/>
      <c r="I88" s="102"/>
      <c r="J88" s="102"/>
    </row>
    <row r="89" spans="2:10" s="2" customFormat="1" x14ac:dyDescent="0.25">
      <c r="B89" s="27"/>
      <c r="I89" s="102"/>
      <c r="J89" s="102"/>
    </row>
    <row r="90" spans="2:10" s="2" customFormat="1" x14ac:dyDescent="0.25">
      <c r="B90" s="27"/>
      <c r="I90" s="102"/>
      <c r="J90" s="102"/>
    </row>
    <row r="91" spans="2:10" s="2" customFormat="1" x14ac:dyDescent="0.25">
      <c r="B91" s="27"/>
      <c r="I91" s="102"/>
      <c r="J91" s="102"/>
    </row>
    <row r="92" spans="2:10" s="2" customFormat="1" x14ac:dyDescent="0.25">
      <c r="B92" s="27"/>
      <c r="I92" s="102"/>
      <c r="J92" s="102"/>
    </row>
    <row r="93" spans="2:10" s="2" customFormat="1" x14ac:dyDescent="0.25">
      <c r="B93" s="27"/>
      <c r="I93" s="102"/>
      <c r="J93" s="102"/>
    </row>
    <row r="94" spans="2:10" s="2" customFormat="1" x14ac:dyDescent="0.25">
      <c r="B94" s="27"/>
      <c r="I94" s="102"/>
      <c r="J94" s="102"/>
    </row>
    <row r="95" spans="2:10" s="2" customFormat="1" x14ac:dyDescent="0.25">
      <c r="B95" s="27"/>
      <c r="I95" s="102"/>
      <c r="J95" s="102"/>
    </row>
    <row r="96" spans="2:10" s="2" customFormat="1" x14ac:dyDescent="0.25">
      <c r="B96" s="27"/>
      <c r="I96" s="102"/>
      <c r="J96" s="102"/>
    </row>
    <row r="97" spans="2:10" s="2" customFormat="1" x14ac:dyDescent="0.25">
      <c r="B97" s="27"/>
      <c r="I97" s="102"/>
      <c r="J97" s="102"/>
    </row>
    <row r="98" spans="2:10" s="2" customFormat="1" x14ac:dyDescent="0.25">
      <c r="B98" s="27"/>
      <c r="I98" s="102"/>
      <c r="J98" s="102"/>
    </row>
    <row r="99" spans="2:10" s="2" customFormat="1" x14ac:dyDescent="0.25">
      <c r="B99" s="27"/>
      <c r="I99" s="102"/>
      <c r="J99" s="102"/>
    </row>
    <row r="100" spans="2:10" s="2" customFormat="1" x14ac:dyDescent="0.25">
      <c r="B100" s="27"/>
      <c r="I100" s="102"/>
      <c r="J100" s="102"/>
    </row>
    <row r="101" spans="2:10" s="2" customFormat="1" x14ac:dyDescent="0.25">
      <c r="B101" s="27"/>
      <c r="I101" s="102"/>
      <c r="J101" s="102"/>
    </row>
    <row r="102" spans="2:10" s="2" customFormat="1" x14ac:dyDescent="0.25">
      <c r="B102" s="27"/>
      <c r="I102" s="102"/>
      <c r="J102" s="102"/>
    </row>
    <row r="103" spans="2:10" s="2" customFormat="1" x14ac:dyDescent="0.25">
      <c r="B103" s="27"/>
      <c r="I103" s="102"/>
      <c r="J103" s="102"/>
    </row>
    <row r="104" spans="2:10" s="2" customFormat="1" x14ac:dyDescent="0.25">
      <c r="B104" s="27"/>
      <c r="I104" s="102"/>
      <c r="J104" s="102"/>
    </row>
    <row r="105" spans="2:10" s="2" customFormat="1" x14ac:dyDescent="0.25">
      <c r="B105" s="27"/>
      <c r="I105" s="102"/>
      <c r="J105" s="102"/>
    </row>
    <row r="106" spans="2:10" s="2" customFormat="1" x14ac:dyDescent="0.25">
      <c r="B106" s="27"/>
      <c r="I106" s="102"/>
      <c r="J106" s="102"/>
    </row>
    <row r="107" spans="2:10" s="2" customFormat="1" x14ac:dyDescent="0.25">
      <c r="B107" s="27"/>
      <c r="I107" s="102"/>
      <c r="J107" s="102"/>
    </row>
    <row r="108" spans="2:10" s="2" customFormat="1" x14ac:dyDescent="0.25">
      <c r="B108" s="27"/>
      <c r="I108" s="102"/>
      <c r="J108" s="102"/>
    </row>
    <row r="109" spans="2:10" s="2" customFormat="1" x14ac:dyDescent="0.25">
      <c r="B109" s="27"/>
      <c r="I109" s="102"/>
      <c r="J109" s="102"/>
    </row>
    <row r="110" spans="2:10" s="2" customFormat="1" x14ac:dyDescent="0.25">
      <c r="B110" s="27"/>
      <c r="I110" s="102"/>
      <c r="J110" s="102"/>
    </row>
    <row r="111" spans="2:10" s="2" customFormat="1" x14ac:dyDescent="0.25">
      <c r="B111" s="27"/>
      <c r="I111" s="102"/>
      <c r="J111" s="102"/>
    </row>
    <row r="112" spans="2:10" s="2" customFormat="1" x14ac:dyDescent="0.25">
      <c r="B112" s="27"/>
      <c r="I112" s="102"/>
      <c r="J112" s="102"/>
    </row>
    <row r="113" spans="2:10" s="2" customFormat="1" x14ac:dyDescent="0.25">
      <c r="B113" s="27"/>
      <c r="I113" s="102"/>
      <c r="J113" s="102"/>
    </row>
    <row r="114" spans="2:10" s="2" customFormat="1" x14ac:dyDescent="0.25">
      <c r="B114" s="27"/>
      <c r="I114" s="102"/>
      <c r="J114" s="102"/>
    </row>
    <row r="115" spans="2:10" s="2" customFormat="1" x14ac:dyDescent="0.25">
      <c r="B115" s="27"/>
      <c r="I115" s="102"/>
      <c r="J115" s="102"/>
    </row>
    <row r="116" spans="2:10" s="2" customFormat="1" x14ac:dyDescent="0.25">
      <c r="B116" s="27"/>
      <c r="I116" s="102"/>
      <c r="J116" s="102"/>
    </row>
    <row r="117" spans="2:10" s="2" customFormat="1" x14ac:dyDescent="0.25">
      <c r="B117" s="27"/>
      <c r="I117" s="102"/>
      <c r="J117" s="102"/>
    </row>
    <row r="118" spans="2:10" s="2" customFormat="1" x14ac:dyDescent="0.25">
      <c r="B118" s="27"/>
      <c r="I118" s="102"/>
      <c r="J118" s="102"/>
    </row>
    <row r="119" spans="2:10" s="2" customFormat="1" x14ac:dyDescent="0.25">
      <c r="B119" s="27"/>
      <c r="I119" s="102"/>
      <c r="J119" s="102"/>
    </row>
    <row r="120" spans="2:10" s="2" customFormat="1" x14ac:dyDescent="0.25">
      <c r="B120" s="27"/>
      <c r="I120" s="102"/>
      <c r="J120" s="102"/>
    </row>
    <row r="121" spans="2:10" s="2" customFormat="1" x14ac:dyDescent="0.25">
      <c r="B121" s="27"/>
      <c r="I121" s="102"/>
      <c r="J121" s="102"/>
    </row>
    <row r="122" spans="2:10" s="2" customFormat="1" x14ac:dyDescent="0.25">
      <c r="B122" s="27"/>
      <c r="I122" s="102"/>
      <c r="J122" s="102"/>
    </row>
    <row r="123" spans="2:10" s="2" customFormat="1" x14ac:dyDescent="0.25">
      <c r="B123" s="27"/>
      <c r="I123" s="102"/>
      <c r="J123" s="102"/>
    </row>
    <row r="124" spans="2:10" s="2" customFormat="1" x14ac:dyDescent="0.25">
      <c r="B124" s="27"/>
      <c r="I124" s="102"/>
      <c r="J124" s="102"/>
    </row>
    <row r="125" spans="2:10" s="2" customFormat="1" x14ac:dyDescent="0.25">
      <c r="B125" s="27"/>
      <c r="I125" s="102"/>
      <c r="J125" s="102"/>
    </row>
    <row r="126" spans="2:10" s="2" customFormat="1" x14ac:dyDescent="0.25">
      <c r="B126" s="27"/>
      <c r="I126" s="102"/>
      <c r="J126" s="102"/>
    </row>
    <row r="127" spans="2:10" s="2" customFormat="1" x14ac:dyDescent="0.25">
      <c r="B127" s="27"/>
      <c r="I127" s="102"/>
      <c r="J127" s="102"/>
    </row>
    <row r="128" spans="2:10" s="2" customFormat="1" x14ac:dyDescent="0.25">
      <c r="B128" s="27"/>
      <c r="I128" s="102"/>
      <c r="J128" s="102"/>
    </row>
    <row r="129" spans="2:10" s="2" customFormat="1" x14ac:dyDescent="0.25">
      <c r="B129" s="27"/>
      <c r="I129" s="102"/>
      <c r="J129" s="102"/>
    </row>
    <row r="130" spans="2:10" s="2" customFormat="1" x14ac:dyDescent="0.25">
      <c r="B130" s="27"/>
      <c r="I130" s="102"/>
      <c r="J130" s="102"/>
    </row>
    <row r="131" spans="2:10" s="2" customFormat="1" x14ac:dyDescent="0.25">
      <c r="B131" s="27"/>
      <c r="I131" s="102"/>
      <c r="J131" s="102"/>
    </row>
    <row r="132" spans="2:10" s="2" customFormat="1" x14ac:dyDescent="0.25">
      <c r="B132" s="27"/>
      <c r="I132" s="102"/>
      <c r="J132" s="102"/>
    </row>
    <row r="133" spans="2:10" s="2" customFormat="1" x14ac:dyDescent="0.25">
      <c r="B133" s="27"/>
      <c r="I133" s="102"/>
      <c r="J133" s="102"/>
    </row>
    <row r="134" spans="2:10" s="2" customFormat="1" x14ac:dyDescent="0.25">
      <c r="B134" s="27"/>
      <c r="I134" s="102"/>
      <c r="J134" s="102"/>
    </row>
    <row r="135" spans="2:10" s="2" customFormat="1" x14ac:dyDescent="0.25">
      <c r="B135" s="27"/>
      <c r="I135" s="102"/>
      <c r="J135" s="102"/>
    </row>
    <row r="136" spans="2:10" s="2" customFormat="1" x14ac:dyDescent="0.25">
      <c r="B136" s="27"/>
      <c r="I136" s="102"/>
      <c r="J136" s="102"/>
    </row>
    <row r="137" spans="2:10" s="2" customFormat="1" x14ac:dyDescent="0.25">
      <c r="B137" s="27"/>
      <c r="I137" s="102"/>
      <c r="J137" s="102"/>
    </row>
    <row r="138" spans="2:10" s="2" customFormat="1" x14ac:dyDescent="0.25">
      <c r="B138" s="27"/>
      <c r="I138" s="102"/>
      <c r="J138" s="102"/>
    </row>
    <row r="139" spans="2:10" s="2" customFormat="1" x14ac:dyDescent="0.25">
      <c r="B139" s="27"/>
      <c r="I139" s="102"/>
      <c r="J139" s="102"/>
    </row>
    <row r="140" spans="2:10" s="2" customFormat="1" x14ac:dyDescent="0.25">
      <c r="B140" s="27"/>
      <c r="I140" s="102"/>
      <c r="J140" s="102"/>
    </row>
    <row r="141" spans="2:10" s="2" customFormat="1" x14ac:dyDescent="0.25">
      <c r="B141" s="27"/>
      <c r="I141" s="102"/>
      <c r="J141" s="102"/>
    </row>
    <row r="142" spans="2:10" s="2" customFormat="1" x14ac:dyDescent="0.25">
      <c r="B142" s="27"/>
      <c r="I142" s="102"/>
      <c r="J142" s="102"/>
    </row>
    <row r="143" spans="2:10" s="2" customFormat="1" x14ac:dyDescent="0.25">
      <c r="B143" s="27"/>
      <c r="I143" s="102"/>
      <c r="J143" s="102"/>
    </row>
    <row r="144" spans="2:10" s="2" customFormat="1" x14ac:dyDescent="0.25">
      <c r="B144" s="27"/>
      <c r="I144" s="102"/>
      <c r="J144" s="102"/>
    </row>
    <row r="145" spans="2:10" s="2" customFormat="1" x14ac:dyDescent="0.25">
      <c r="B145" s="27"/>
      <c r="I145" s="102"/>
      <c r="J145" s="102"/>
    </row>
    <row r="146" spans="2:10" s="2" customFormat="1" x14ac:dyDescent="0.25">
      <c r="B146" s="27"/>
      <c r="I146" s="102"/>
      <c r="J146" s="102"/>
    </row>
    <row r="147" spans="2:10" s="2" customFormat="1" x14ac:dyDescent="0.25">
      <c r="B147" s="27"/>
      <c r="I147" s="102"/>
      <c r="J147" s="102"/>
    </row>
    <row r="148" spans="2:10" s="2" customFormat="1" x14ac:dyDescent="0.25">
      <c r="B148" s="27"/>
      <c r="I148" s="102"/>
      <c r="J148" s="102"/>
    </row>
    <row r="149" spans="2:10" s="2" customFormat="1" x14ac:dyDescent="0.25">
      <c r="B149" s="27"/>
      <c r="I149" s="102"/>
      <c r="J149" s="102"/>
    </row>
    <row r="150" spans="2:10" s="2" customFormat="1" x14ac:dyDescent="0.25">
      <c r="B150" s="27"/>
      <c r="I150" s="102"/>
      <c r="J150" s="102"/>
    </row>
    <row r="151" spans="2:10" s="2" customFormat="1" x14ac:dyDescent="0.25">
      <c r="B151" s="27"/>
      <c r="I151" s="102"/>
      <c r="J151" s="102"/>
    </row>
    <row r="152" spans="2:10" s="2" customFormat="1" x14ac:dyDescent="0.25">
      <c r="B152" s="27"/>
      <c r="I152" s="102"/>
      <c r="J152" s="102"/>
    </row>
    <row r="153" spans="2:10" s="2" customFormat="1" x14ac:dyDescent="0.25">
      <c r="B153" s="27"/>
      <c r="I153" s="102"/>
      <c r="J153" s="102"/>
    </row>
    <row r="154" spans="2:10" s="2" customFormat="1" x14ac:dyDescent="0.25">
      <c r="B154" s="27"/>
      <c r="I154" s="102"/>
      <c r="J154" s="102"/>
    </row>
    <row r="155" spans="2:10" s="2" customFormat="1" x14ac:dyDescent="0.25">
      <c r="B155" s="27"/>
      <c r="I155" s="102"/>
      <c r="J155" s="102"/>
    </row>
    <row r="156" spans="2:10" s="2" customFormat="1" x14ac:dyDescent="0.25">
      <c r="B156" s="27"/>
      <c r="I156" s="102"/>
      <c r="J156" s="102"/>
    </row>
    <row r="157" spans="2:10" s="2" customFormat="1" x14ac:dyDescent="0.25">
      <c r="B157" s="27"/>
      <c r="I157" s="102"/>
      <c r="J157" s="102"/>
    </row>
    <row r="158" spans="2:10" s="2" customFormat="1" x14ac:dyDescent="0.25">
      <c r="B158" s="27"/>
      <c r="I158" s="102"/>
      <c r="J158" s="102"/>
    </row>
    <row r="159" spans="2:10" s="2" customFormat="1" x14ac:dyDescent="0.25">
      <c r="B159" s="27"/>
      <c r="I159" s="102"/>
      <c r="J159" s="102"/>
    </row>
    <row r="160" spans="2:10" s="2" customFormat="1" x14ac:dyDescent="0.25">
      <c r="B160" s="27"/>
      <c r="I160" s="102"/>
      <c r="J160" s="102"/>
    </row>
    <row r="161" spans="2:10" s="2" customFormat="1" x14ac:dyDescent="0.25">
      <c r="B161" s="27"/>
      <c r="I161" s="102"/>
      <c r="J161" s="102"/>
    </row>
    <row r="162" spans="2:10" s="2" customFormat="1" x14ac:dyDescent="0.25">
      <c r="B162" s="27"/>
      <c r="I162" s="102"/>
      <c r="J162" s="102"/>
    </row>
    <row r="163" spans="2:10" s="2" customFormat="1" x14ac:dyDescent="0.25">
      <c r="B163" s="27"/>
      <c r="I163" s="102"/>
      <c r="J163" s="102"/>
    </row>
    <row r="164" spans="2:10" s="2" customFormat="1" x14ac:dyDescent="0.25">
      <c r="B164" s="27"/>
      <c r="I164" s="102"/>
      <c r="J164" s="102"/>
    </row>
    <row r="165" spans="2:10" s="2" customFormat="1" x14ac:dyDescent="0.25">
      <c r="B165" s="27"/>
      <c r="I165" s="102"/>
      <c r="J165" s="102"/>
    </row>
    <row r="166" spans="2:10" s="2" customFormat="1" x14ac:dyDescent="0.25">
      <c r="B166" s="27"/>
      <c r="I166" s="102"/>
      <c r="J166" s="102"/>
    </row>
    <row r="167" spans="2:10" s="2" customFormat="1" x14ac:dyDescent="0.25">
      <c r="B167" s="27"/>
      <c r="I167" s="102"/>
      <c r="J167" s="102"/>
    </row>
    <row r="168" spans="2:10" s="2" customFormat="1" x14ac:dyDescent="0.25">
      <c r="B168" s="27"/>
      <c r="I168" s="102"/>
      <c r="J168" s="102"/>
    </row>
    <row r="169" spans="2:10" s="2" customFormat="1" x14ac:dyDescent="0.25">
      <c r="B169" s="27"/>
      <c r="I169" s="102"/>
      <c r="J169" s="102"/>
    </row>
    <row r="170" spans="2:10" s="2" customFormat="1" x14ac:dyDescent="0.25">
      <c r="B170" s="27"/>
      <c r="I170" s="102"/>
      <c r="J170" s="102"/>
    </row>
    <row r="171" spans="2:10" s="2" customFormat="1" x14ac:dyDescent="0.25">
      <c r="B171" s="27"/>
      <c r="I171" s="102"/>
      <c r="J171" s="102"/>
    </row>
    <row r="172" spans="2:10" s="2" customFormat="1" x14ac:dyDescent="0.25">
      <c r="B172" s="27"/>
      <c r="I172" s="102"/>
      <c r="J172" s="102"/>
    </row>
    <row r="173" spans="2:10" s="2" customFormat="1" x14ac:dyDescent="0.25">
      <c r="B173" s="27"/>
      <c r="I173" s="102"/>
      <c r="J173" s="102"/>
    </row>
    <row r="174" spans="2:10" s="2" customFormat="1" x14ac:dyDescent="0.25">
      <c r="B174" s="27"/>
      <c r="I174" s="102"/>
      <c r="J174" s="102"/>
    </row>
    <row r="175" spans="2:10" s="2" customFormat="1" x14ac:dyDescent="0.25">
      <c r="B175" s="27"/>
      <c r="I175" s="102"/>
      <c r="J175" s="102"/>
    </row>
    <row r="176" spans="2:10" s="2" customFormat="1" x14ac:dyDescent="0.25">
      <c r="B176" s="27"/>
      <c r="I176" s="102"/>
      <c r="J176" s="102"/>
    </row>
    <row r="177" spans="2:10" s="2" customFormat="1" x14ac:dyDescent="0.25">
      <c r="B177" s="27"/>
      <c r="I177" s="102"/>
      <c r="J177" s="102"/>
    </row>
    <row r="178" spans="2:10" s="2" customFormat="1" x14ac:dyDescent="0.25">
      <c r="B178" s="27"/>
      <c r="I178" s="102"/>
      <c r="J178" s="102"/>
    </row>
    <row r="179" spans="2:10" s="2" customFormat="1" x14ac:dyDescent="0.25">
      <c r="B179" s="27"/>
      <c r="I179" s="102"/>
      <c r="J179" s="102"/>
    </row>
    <row r="180" spans="2:10" s="2" customFormat="1" x14ac:dyDescent="0.25">
      <c r="B180" s="27"/>
      <c r="I180" s="102"/>
      <c r="J180" s="102"/>
    </row>
    <row r="181" spans="2:10" s="2" customFormat="1" x14ac:dyDescent="0.25">
      <c r="B181" s="27"/>
      <c r="I181" s="102"/>
      <c r="J181" s="102"/>
    </row>
    <row r="182" spans="2:10" s="2" customFormat="1" x14ac:dyDescent="0.25">
      <c r="B182" s="27"/>
      <c r="I182" s="102"/>
      <c r="J182" s="102"/>
    </row>
    <row r="183" spans="2:10" s="2" customFormat="1" x14ac:dyDescent="0.25">
      <c r="B183" s="27"/>
      <c r="I183" s="102"/>
      <c r="J183" s="102"/>
    </row>
    <row r="184" spans="2:10" s="2" customFormat="1" x14ac:dyDescent="0.25">
      <c r="B184" s="27"/>
      <c r="I184" s="102"/>
      <c r="J184" s="102"/>
    </row>
    <row r="185" spans="2:10" s="2" customFormat="1" x14ac:dyDescent="0.25">
      <c r="B185" s="27"/>
      <c r="I185" s="102"/>
      <c r="J185" s="102"/>
    </row>
    <row r="186" spans="2:10" s="2" customFormat="1" x14ac:dyDescent="0.25">
      <c r="B186" s="27"/>
      <c r="I186" s="102"/>
      <c r="J186" s="102"/>
    </row>
    <row r="187" spans="2:10" s="2" customFormat="1" x14ac:dyDescent="0.25">
      <c r="B187" s="27"/>
      <c r="I187" s="102"/>
      <c r="J187" s="102"/>
    </row>
    <row r="188" spans="2:10" s="2" customFormat="1" x14ac:dyDescent="0.25">
      <c r="B188" s="27"/>
      <c r="I188" s="102"/>
      <c r="J188" s="102"/>
    </row>
    <row r="189" spans="2:10" s="2" customFormat="1" x14ac:dyDescent="0.25">
      <c r="B189" s="27"/>
      <c r="I189" s="102"/>
      <c r="J189" s="102"/>
    </row>
    <row r="190" spans="2:10" s="2" customFormat="1" x14ac:dyDescent="0.25">
      <c r="B190" s="27"/>
      <c r="I190" s="102"/>
      <c r="J190" s="102"/>
    </row>
    <row r="191" spans="2:10" s="2" customFormat="1" x14ac:dyDescent="0.25">
      <c r="B191" s="27"/>
      <c r="I191" s="102"/>
      <c r="J191" s="102"/>
    </row>
    <row r="192" spans="2:10" s="2" customFormat="1" x14ac:dyDescent="0.25">
      <c r="B192" s="27"/>
      <c r="I192" s="102"/>
      <c r="J192" s="102"/>
    </row>
    <row r="193" spans="2:10" s="2" customFormat="1" x14ac:dyDescent="0.25">
      <c r="B193" s="27"/>
      <c r="I193" s="102"/>
      <c r="J193" s="102"/>
    </row>
    <row r="194" spans="2:10" s="2" customFormat="1" x14ac:dyDescent="0.25">
      <c r="B194" s="27"/>
      <c r="I194" s="102"/>
      <c r="J194" s="102"/>
    </row>
    <row r="195" spans="2:10" s="2" customFormat="1" x14ac:dyDescent="0.25">
      <c r="B195" s="27"/>
      <c r="I195" s="102"/>
      <c r="J195" s="102"/>
    </row>
    <row r="196" spans="2:10" s="2" customFormat="1" x14ac:dyDescent="0.25">
      <c r="B196" s="27"/>
      <c r="I196" s="102"/>
      <c r="J196" s="102"/>
    </row>
    <row r="197" spans="2:10" s="2" customFormat="1" x14ac:dyDescent="0.25">
      <c r="B197" s="27"/>
      <c r="I197" s="102"/>
      <c r="J197" s="102"/>
    </row>
    <row r="198" spans="2:10" s="2" customFormat="1" x14ac:dyDescent="0.25">
      <c r="B198" s="27"/>
      <c r="I198" s="102"/>
      <c r="J198" s="102"/>
    </row>
    <row r="199" spans="2:10" s="2" customFormat="1" x14ac:dyDescent="0.25">
      <c r="B199" s="27"/>
      <c r="I199" s="102"/>
      <c r="J199" s="102"/>
    </row>
    <row r="200" spans="2:10" s="2" customFormat="1" x14ac:dyDescent="0.25">
      <c r="B200" s="27"/>
      <c r="I200" s="102"/>
      <c r="J200" s="102"/>
    </row>
    <row r="201" spans="2:10" s="2" customFormat="1" x14ac:dyDescent="0.25">
      <c r="B201" s="27"/>
      <c r="I201" s="102"/>
      <c r="J201" s="102"/>
    </row>
    <row r="202" spans="2:10" s="2" customFormat="1" x14ac:dyDescent="0.25">
      <c r="B202" s="27"/>
      <c r="I202" s="102"/>
      <c r="J202" s="102"/>
    </row>
    <row r="203" spans="2:10" s="2" customFormat="1" x14ac:dyDescent="0.25">
      <c r="B203" s="27"/>
      <c r="I203" s="102"/>
      <c r="J203" s="102"/>
    </row>
    <row r="204" spans="2:10" s="2" customFormat="1" x14ac:dyDescent="0.25">
      <c r="B204" s="27"/>
      <c r="I204" s="102"/>
      <c r="J204" s="102"/>
    </row>
    <row r="205" spans="2:10" s="2" customFormat="1" x14ac:dyDescent="0.25">
      <c r="B205" s="27"/>
      <c r="I205" s="102"/>
      <c r="J205" s="102"/>
    </row>
    <row r="206" spans="2:10" s="2" customFormat="1" x14ac:dyDescent="0.25">
      <c r="B206" s="27"/>
      <c r="I206" s="102"/>
      <c r="J206" s="102"/>
    </row>
    <row r="207" spans="2:10" s="2" customFormat="1" x14ac:dyDescent="0.25">
      <c r="B207" s="27"/>
      <c r="I207" s="102"/>
      <c r="J207" s="102"/>
    </row>
    <row r="208" spans="2:10" s="2" customFormat="1" x14ac:dyDescent="0.25">
      <c r="B208" s="27"/>
      <c r="I208" s="102"/>
      <c r="J208" s="102"/>
    </row>
    <row r="209" spans="2:10" s="2" customFormat="1" x14ac:dyDescent="0.25">
      <c r="B209" s="27"/>
      <c r="I209" s="102"/>
      <c r="J209" s="102"/>
    </row>
    <row r="210" spans="2:10" s="2" customFormat="1" x14ac:dyDescent="0.25">
      <c r="B210" s="27"/>
      <c r="I210" s="102"/>
      <c r="J210" s="102"/>
    </row>
    <row r="211" spans="2:10" s="2" customFormat="1" x14ac:dyDescent="0.25">
      <c r="B211" s="27"/>
      <c r="I211" s="102"/>
      <c r="J211" s="102"/>
    </row>
    <row r="212" spans="2:10" s="2" customFormat="1" x14ac:dyDescent="0.25">
      <c r="B212" s="27"/>
      <c r="I212" s="102"/>
      <c r="J212" s="102"/>
    </row>
    <row r="213" spans="2:10" s="2" customFormat="1" x14ac:dyDescent="0.25">
      <c r="B213" s="27"/>
      <c r="I213" s="102"/>
      <c r="J213" s="102"/>
    </row>
    <row r="214" spans="2:10" s="2" customFormat="1" x14ac:dyDescent="0.25">
      <c r="B214" s="27"/>
      <c r="I214" s="102"/>
      <c r="J214" s="102"/>
    </row>
    <row r="215" spans="2:10" s="2" customFormat="1" x14ac:dyDescent="0.25">
      <c r="B215" s="27"/>
      <c r="I215" s="102"/>
      <c r="J215" s="102"/>
    </row>
    <row r="216" spans="2:10" s="2" customFormat="1" x14ac:dyDescent="0.25">
      <c r="B216" s="27"/>
      <c r="I216" s="102"/>
      <c r="J216" s="102"/>
    </row>
    <row r="217" spans="2:10" s="2" customFormat="1" x14ac:dyDescent="0.25">
      <c r="B217" s="27"/>
      <c r="I217" s="102"/>
      <c r="J217" s="102"/>
    </row>
    <row r="218" spans="2:10" s="2" customFormat="1" x14ac:dyDescent="0.25">
      <c r="B218" s="27"/>
      <c r="I218" s="102"/>
      <c r="J218" s="102"/>
    </row>
    <row r="219" spans="2:10" s="2" customFormat="1" x14ac:dyDescent="0.25">
      <c r="B219" s="27"/>
      <c r="I219" s="102"/>
      <c r="J219" s="102"/>
    </row>
    <row r="220" spans="2:10" s="2" customFormat="1" x14ac:dyDescent="0.25">
      <c r="B220" s="27"/>
      <c r="I220" s="102"/>
      <c r="J220" s="102"/>
    </row>
    <row r="221" spans="2:10" s="2" customFormat="1" x14ac:dyDescent="0.25">
      <c r="B221" s="27"/>
      <c r="I221" s="102"/>
      <c r="J221" s="102"/>
    </row>
    <row r="222" spans="2:10" s="2" customFormat="1" x14ac:dyDescent="0.25">
      <c r="B222" s="27"/>
      <c r="I222" s="102"/>
      <c r="J222" s="102"/>
    </row>
    <row r="223" spans="2:10" s="2" customFormat="1" x14ac:dyDescent="0.25">
      <c r="B223" s="27"/>
      <c r="I223" s="102"/>
      <c r="J223" s="102"/>
    </row>
    <row r="224" spans="2:10" s="2" customFormat="1" x14ac:dyDescent="0.25">
      <c r="B224" s="27"/>
      <c r="I224" s="102"/>
      <c r="J224" s="102"/>
    </row>
    <row r="225" spans="2:10" s="2" customFormat="1" x14ac:dyDescent="0.25">
      <c r="B225" s="27"/>
      <c r="I225" s="102"/>
      <c r="J225" s="102"/>
    </row>
    <row r="226" spans="2:10" s="2" customFormat="1" x14ac:dyDescent="0.25">
      <c r="B226" s="27"/>
      <c r="I226" s="102"/>
      <c r="J226" s="102"/>
    </row>
    <row r="227" spans="2:10" s="2" customFormat="1" x14ac:dyDescent="0.25">
      <c r="B227" s="27"/>
      <c r="I227" s="102"/>
      <c r="J227" s="102"/>
    </row>
    <row r="228" spans="2:10" s="2" customFormat="1" x14ac:dyDescent="0.25">
      <c r="B228" s="27"/>
      <c r="I228" s="102"/>
      <c r="J228" s="102"/>
    </row>
    <row r="229" spans="2:10" s="2" customFormat="1" x14ac:dyDescent="0.25">
      <c r="B229" s="27"/>
      <c r="I229" s="102"/>
      <c r="J229" s="102"/>
    </row>
    <row r="230" spans="2:10" s="2" customFormat="1" x14ac:dyDescent="0.25">
      <c r="B230" s="27"/>
      <c r="I230" s="102"/>
      <c r="J230" s="102"/>
    </row>
    <row r="231" spans="2:10" s="2" customFormat="1" x14ac:dyDescent="0.25">
      <c r="B231" s="27"/>
      <c r="I231" s="102"/>
      <c r="J231" s="102"/>
    </row>
    <row r="232" spans="2:10" s="2" customFormat="1" x14ac:dyDescent="0.25">
      <c r="B232" s="27"/>
      <c r="I232" s="102"/>
      <c r="J232" s="102"/>
    </row>
    <row r="233" spans="2:10" s="2" customFormat="1" x14ac:dyDescent="0.25">
      <c r="B233" s="27"/>
      <c r="I233" s="102"/>
      <c r="J233" s="102"/>
    </row>
    <row r="234" spans="2:10" s="2" customFormat="1" x14ac:dyDescent="0.25">
      <c r="B234" s="27"/>
      <c r="I234" s="102"/>
      <c r="J234" s="102"/>
    </row>
    <row r="235" spans="2:10" s="2" customFormat="1" x14ac:dyDescent="0.25">
      <c r="B235" s="27"/>
      <c r="I235" s="102"/>
      <c r="J235" s="102"/>
    </row>
    <row r="236" spans="2:10" s="2" customFormat="1" x14ac:dyDescent="0.25">
      <c r="B236" s="27"/>
      <c r="I236" s="102"/>
      <c r="J236" s="102"/>
    </row>
    <row r="237" spans="2:10" s="2" customFormat="1" x14ac:dyDescent="0.25">
      <c r="B237" s="27"/>
      <c r="I237" s="102"/>
      <c r="J237" s="102"/>
    </row>
    <row r="238" spans="2:10" s="2" customFormat="1" x14ac:dyDescent="0.25">
      <c r="B238" s="27"/>
      <c r="I238" s="102"/>
      <c r="J238" s="102"/>
    </row>
    <row r="239" spans="2:10" s="2" customFormat="1" x14ac:dyDescent="0.25">
      <c r="B239" s="27"/>
      <c r="I239" s="102"/>
      <c r="J239" s="102"/>
    </row>
    <row r="240" spans="2:10" s="2" customFormat="1" x14ac:dyDescent="0.25">
      <c r="B240" s="27"/>
      <c r="I240" s="102"/>
      <c r="J240" s="102"/>
    </row>
    <row r="241" spans="2:10" s="2" customFormat="1" x14ac:dyDescent="0.25">
      <c r="B241" s="27"/>
      <c r="I241" s="102"/>
      <c r="J241" s="102"/>
    </row>
    <row r="242" spans="2:10" s="2" customFormat="1" x14ac:dyDescent="0.25">
      <c r="B242" s="27"/>
      <c r="I242" s="102"/>
      <c r="J242" s="102"/>
    </row>
    <row r="243" spans="2:10" s="2" customFormat="1" x14ac:dyDescent="0.25">
      <c r="B243" s="27"/>
      <c r="I243" s="102"/>
      <c r="J243" s="102"/>
    </row>
    <row r="244" spans="2:10" s="2" customFormat="1" x14ac:dyDescent="0.25">
      <c r="B244" s="27"/>
      <c r="I244" s="102"/>
      <c r="J244" s="102"/>
    </row>
    <row r="245" spans="2:10" s="2" customFormat="1" x14ac:dyDescent="0.25">
      <c r="B245" s="27"/>
      <c r="I245" s="102"/>
      <c r="J245" s="102"/>
    </row>
    <row r="246" spans="2:10" s="2" customFormat="1" x14ac:dyDescent="0.25">
      <c r="B246" s="27"/>
      <c r="I246" s="102"/>
      <c r="J246" s="102"/>
    </row>
    <row r="247" spans="2:10" s="2" customFormat="1" x14ac:dyDescent="0.25">
      <c r="B247" s="27"/>
      <c r="I247" s="102"/>
      <c r="J247" s="102"/>
    </row>
    <row r="248" spans="2:10" s="2" customFormat="1" x14ac:dyDescent="0.25">
      <c r="B248" s="27"/>
      <c r="I248" s="102"/>
      <c r="J248" s="102"/>
    </row>
    <row r="249" spans="2:10" s="2" customFormat="1" x14ac:dyDescent="0.25">
      <c r="B249" s="27"/>
      <c r="I249" s="102"/>
      <c r="J249" s="102"/>
    </row>
    <row r="250" spans="2:10" s="2" customFormat="1" x14ac:dyDescent="0.25">
      <c r="B250" s="27"/>
      <c r="I250" s="102"/>
      <c r="J250" s="102"/>
    </row>
    <row r="251" spans="2:10" s="2" customFormat="1" x14ac:dyDescent="0.25">
      <c r="B251" s="27"/>
      <c r="I251" s="102"/>
      <c r="J251" s="102"/>
    </row>
    <row r="252" spans="2:10" s="2" customFormat="1" x14ac:dyDescent="0.25">
      <c r="B252" s="27"/>
      <c r="I252" s="102"/>
      <c r="J252" s="102"/>
    </row>
    <row r="253" spans="2:10" s="2" customFormat="1" x14ac:dyDescent="0.25">
      <c r="B253" s="27"/>
      <c r="I253" s="102"/>
      <c r="J253" s="102"/>
    </row>
    <row r="254" spans="2:10" s="2" customFormat="1" x14ac:dyDescent="0.25">
      <c r="B254" s="27"/>
      <c r="I254" s="102"/>
      <c r="J254" s="102"/>
    </row>
    <row r="255" spans="2:10" s="2" customFormat="1" x14ac:dyDescent="0.25">
      <c r="B255" s="27"/>
      <c r="I255" s="102"/>
      <c r="J255" s="102"/>
    </row>
    <row r="256" spans="2:10" s="2" customFormat="1" x14ac:dyDescent="0.25">
      <c r="B256" s="27"/>
      <c r="I256" s="102"/>
      <c r="J256" s="102"/>
    </row>
    <row r="257" spans="2:10" s="2" customFormat="1" x14ac:dyDescent="0.25">
      <c r="B257" s="27"/>
      <c r="I257" s="102"/>
      <c r="J257" s="102"/>
    </row>
    <row r="258" spans="2:10" s="2" customFormat="1" x14ac:dyDescent="0.25">
      <c r="B258" s="27"/>
      <c r="I258" s="102"/>
      <c r="J258" s="102"/>
    </row>
    <row r="259" spans="2:10" s="2" customFormat="1" x14ac:dyDescent="0.25">
      <c r="B259" s="27"/>
      <c r="I259" s="102"/>
      <c r="J259" s="102"/>
    </row>
    <row r="260" spans="2:10" s="2" customFormat="1" x14ac:dyDescent="0.25">
      <c r="B260" s="27"/>
      <c r="I260" s="102"/>
      <c r="J260" s="102"/>
    </row>
    <row r="261" spans="2:10" s="2" customFormat="1" x14ac:dyDescent="0.25">
      <c r="B261" s="27"/>
      <c r="I261" s="102"/>
      <c r="J261" s="102"/>
    </row>
    <row r="262" spans="2:10" s="2" customFormat="1" x14ac:dyDescent="0.25">
      <c r="B262" s="27"/>
      <c r="I262" s="102"/>
      <c r="J262" s="102"/>
    </row>
    <row r="263" spans="2:10" s="2" customFormat="1" x14ac:dyDescent="0.25">
      <c r="B263" s="27"/>
      <c r="I263" s="102"/>
      <c r="J263" s="102"/>
    </row>
    <row r="264" spans="2:10" s="2" customFormat="1" x14ac:dyDescent="0.25">
      <c r="B264" s="27"/>
      <c r="I264" s="102"/>
      <c r="J264" s="102"/>
    </row>
    <row r="265" spans="2:10" s="2" customFormat="1" x14ac:dyDescent="0.25">
      <c r="B265" s="27"/>
      <c r="I265" s="102"/>
      <c r="J265" s="102"/>
    </row>
    <row r="266" spans="2:10" s="2" customFormat="1" x14ac:dyDescent="0.25">
      <c r="B266" s="27"/>
      <c r="I266" s="102"/>
      <c r="J266" s="102"/>
    </row>
    <row r="267" spans="2:10" s="2" customFormat="1" x14ac:dyDescent="0.25">
      <c r="B267" s="27"/>
      <c r="I267" s="102"/>
      <c r="J267" s="102"/>
    </row>
    <row r="268" spans="2:10" s="2" customFormat="1" x14ac:dyDescent="0.25">
      <c r="B268" s="27"/>
      <c r="I268" s="102"/>
      <c r="J268" s="102"/>
    </row>
    <row r="269" spans="2:10" s="2" customFormat="1" x14ac:dyDescent="0.25">
      <c r="B269" s="27"/>
      <c r="I269" s="102"/>
      <c r="J269" s="102"/>
    </row>
    <row r="270" spans="2:10" s="2" customFormat="1" x14ac:dyDescent="0.25">
      <c r="B270" s="27"/>
      <c r="I270" s="102"/>
      <c r="J270" s="102"/>
    </row>
    <row r="271" spans="2:10" s="2" customFormat="1" x14ac:dyDescent="0.25">
      <c r="B271" s="27"/>
      <c r="I271" s="102"/>
      <c r="J271" s="102"/>
    </row>
    <row r="272" spans="2:10" s="2" customFormat="1" x14ac:dyDescent="0.25">
      <c r="B272" s="27"/>
      <c r="I272" s="102"/>
      <c r="J272" s="102"/>
    </row>
    <row r="273" spans="2:10" s="2" customFormat="1" x14ac:dyDescent="0.25">
      <c r="B273" s="27"/>
      <c r="I273" s="102"/>
      <c r="J273" s="102"/>
    </row>
    <row r="274" spans="2:10" s="2" customFormat="1" x14ac:dyDescent="0.25">
      <c r="B274" s="27"/>
      <c r="I274" s="102"/>
      <c r="J274" s="102"/>
    </row>
    <row r="275" spans="2:10" s="2" customFormat="1" x14ac:dyDescent="0.25">
      <c r="B275" s="27"/>
      <c r="I275" s="102"/>
      <c r="J275" s="102"/>
    </row>
    <row r="276" spans="2:10" s="2" customFormat="1" x14ac:dyDescent="0.25">
      <c r="B276" s="27"/>
      <c r="I276" s="102"/>
      <c r="J276" s="102"/>
    </row>
    <row r="277" spans="2:10" s="2" customFormat="1" x14ac:dyDescent="0.25">
      <c r="B277" s="27"/>
      <c r="I277" s="102"/>
      <c r="J277" s="102"/>
    </row>
    <row r="278" spans="2:10" s="2" customFormat="1" x14ac:dyDescent="0.25">
      <c r="B278" s="27"/>
      <c r="I278" s="102"/>
      <c r="J278" s="102"/>
    </row>
    <row r="279" spans="2:10" s="2" customFormat="1" x14ac:dyDescent="0.25">
      <c r="B279" s="27"/>
      <c r="I279" s="102"/>
      <c r="J279" s="102"/>
    </row>
    <row r="280" spans="2:10" s="2" customFormat="1" x14ac:dyDescent="0.25">
      <c r="B280" s="27"/>
      <c r="I280" s="102"/>
      <c r="J280" s="102"/>
    </row>
    <row r="281" spans="2:10" s="2" customFormat="1" x14ac:dyDescent="0.25">
      <c r="B281" s="27"/>
      <c r="I281" s="102"/>
      <c r="J281" s="102"/>
    </row>
    <row r="282" spans="2:10" s="2" customFormat="1" x14ac:dyDescent="0.25">
      <c r="B282" s="27"/>
      <c r="I282" s="102"/>
      <c r="J282" s="102"/>
    </row>
    <row r="283" spans="2:10" s="2" customFormat="1" x14ac:dyDescent="0.25">
      <c r="B283" s="27"/>
      <c r="I283" s="102"/>
      <c r="J283" s="102"/>
    </row>
    <row r="284" spans="2:10" s="2" customFormat="1" x14ac:dyDescent="0.25">
      <c r="B284" s="27"/>
      <c r="I284" s="102"/>
      <c r="J284" s="102"/>
    </row>
    <row r="285" spans="2:10" s="2" customFormat="1" x14ac:dyDescent="0.25">
      <c r="B285" s="27"/>
      <c r="I285" s="102"/>
      <c r="J285" s="102"/>
    </row>
    <row r="286" spans="2:10" s="2" customFormat="1" x14ac:dyDescent="0.25">
      <c r="B286" s="27"/>
      <c r="I286" s="102"/>
      <c r="J286" s="102"/>
    </row>
    <row r="287" spans="2:10" s="2" customFormat="1" x14ac:dyDescent="0.25">
      <c r="B287" s="27"/>
      <c r="I287" s="102"/>
      <c r="J287" s="102"/>
    </row>
    <row r="288" spans="2:10" s="2" customFormat="1" x14ac:dyDescent="0.25">
      <c r="B288" s="27"/>
      <c r="I288" s="102"/>
      <c r="J288" s="102"/>
    </row>
    <row r="289" spans="2:10" s="2" customFormat="1" x14ac:dyDescent="0.25">
      <c r="B289" s="27"/>
      <c r="I289" s="102"/>
      <c r="J289" s="102"/>
    </row>
    <row r="290" spans="2:10" s="2" customFormat="1" x14ac:dyDescent="0.25">
      <c r="B290" s="27"/>
      <c r="I290" s="102"/>
      <c r="J290" s="102"/>
    </row>
    <row r="291" spans="2:10" s="2" customFormat="1" x14ac:dyDescent="0.25">
      <c r="B291" s="27"/>
      <c r="I291" s="102"/>
      <c r="J291" s="102"/>
    </row>
    <row r="292" spans="2:10" s="2" customFormat="1" x14ac:dyDescent="0.25">
      <c r="B292" s="27"/>
      <c r="I292" s="102"/>
      <c r="J292" s="102"/>
    </row>
    <row r="293" spans="2:10" s="2" customFormat="1" x14ac:dyDescent="0.25">
      <c r="B293" s="27"/>
      <c r="I293" s="102"/>
      <c r="J293" s="102"/>
    </row>
    <row r="294" spans="2:10" s="2" customFormat="1" x14ac:dyDescent="0.25">
      <c r="B294" s="27"/>
      <c r="I294" s="102"/>
      <c r="J294" s="102"/>
    </row>
    <row r="295" spans="2:10" s="2" customFormat="1" x14ac:dyDescent="0.25">
      <c r="B295" s="27"/>
      <c r="I295" s="102"/>
      <c r="J295" s="102"/>
    </row>
    <row r="296" spans="2:10" s="2" customFormat="1" x14ac:dyDescent="0.25">
      <c r="B296" s="27"/>
      <c r="I296" s="102"/>
      <c r="J296" s="102"/>
    </row>
    <row r="297" spans="2:10" s="2" customFormat="1" x14ac:dyDescent="0.25">
      <c r="B297" s="27"/>
      <c r="I297" s="102"/>
      <c r="J297" s="102"/>
    </row>
    <row r="298" spans="2:10" s="2" customFormat="1" x14ac:dyDescent="0.25">
      <c r="B298" s="27"/>
      <c r="I298" s="102"/>
      <c r="J298" s="102"/>
    </row>
    <row r="299" spans="2:10" s="2" customFormat="1" x14ac:dyDescent="0.25">
      <c r="B299" s="27"/>
      <c r="I299" s="102"/>
      <c r="J299" s="102"/>
    </row>
    <row r="300" spans="2:10" s="2" customFormat="1" x14ac:dyDescent="0.25">
      <c r="B300" s="27"/>
      <c r="I300" s="102"/>
      <c r="J300" s="102"/>
    </row>
    <row r="301" spans="2:10" s="2" customFormat="1" x14ac:dyDescent="0.25">
      <c r="B301" s="27"/>
      <c r="I301" s="102"/>
      <c r="J301" s="102"/>
    </row>
    <row r="302" spans="2:10" s="2" customFormat="1" x14ac:dyDescent="0.25">
      <c r="B302" s="27"/>
      <c r="I302" s="102"/>
      <c r="J302" s="102"/>
    </row>
    <row r="303" spans="2:10" s="2" customFormat="1" x14ac:dyDescent="0.25">
      <c r="B303" s="27"/>
      <c r="I303" s="102"/>
      <c r="J303" s="102"/>
    </row>
    <row r="304" spans="2:10" s="2" customFormat="1" x14ac:dyDescent="0.25">
      <c r="B304" s="27"/>
      <c r="I304" s="102"/>
      <c r="J304" s="102"/>
    </row>
    <row r="305" spans="2:10" s="2" customFormat="1" x14ac:dyDescent="0.25">
      <c r="B305" s="27"/>
      <c r="I305" s="102"/>
      <c r="J305" s="102"/>
    </row>
    <row r="306" spans="2:10" s="2" customFormat="1" x14ac:dyDescent="0.25">
      <c r="B306" s="27"/>
      <c r="I306" s="102"/>
      <c r="J306" s="102"/>
    </row>
    <row r="307" spans="2:10" s="2" customFormat="1" x14ac:dyDescent="0.25">
      <c r="B307" s="27"/>
      <c r="I307" s="102"/>
      <c r="J307" s="102"/>
    </row>
    <row r="308" spans="2:10" s="2" customFormat="1" x14ac:dyDescent="0.25">
      <c r="B308" s="27"/>
      <c r="I308" s="102"/>
      <c r="J308" s="102"/>
    </row>
    <row r="309" spans="2:10" s="2" customFormat="1" x14ac:dyDescent="0.25">
      <c r="B309" s="27"/>
      <c r="I309" s="102"/>
      <c r="J309" s="102"/>
    </row>
    <row r="310" spans="2:10" s="2" customFormat="1" x14ac:dyDescent="0.25">
      <c r="B310" s="27"/>
      <c r="I310" s="102"/>
      <c r="J310" s="102"/>
    </row>
    <row r="311" spans="2:10" s="2" customFormat="1" x14ac:dyDescent="0.25">
      <c r="B311" s="27"/>
      <c r="I311" s="102"/>
      <c r="J311" s="102"/>
    </row>
    <row r="312" spans="2:10" s="2" customFormat="1" x14ac:dyDescent="0.25">
      <c r="B312" s="27"/>
      <c r="I312" s="102"/>
      <c r="J312" s="102"/>
    </row>
    <row r="313" spans="2:10" s="2" customFormat="1" x14ac:dyDescent="0.25">
      <c r="B313" s="27"/>
      <c r="I313" s="102"/>
      <c r="J313" s="102"/>
    </row>
    <row r="314" spans="2:10" s="2" customFormat="1" x14ac:dyDescent="0.25">
      <c r="B314" s="27"/>
      <c r="I314" s="102"/>
      <c r="J314" s="102"/>
    </row>
    <row r="315" spans="2:10" s="2" customFormat="1" x14ac:dyDescent="0.25">
      <c r="B315" s="27"/>
      <c r="I315" s="102"/>
      <c r="J315" s="102"/>
    </row>
    <row r="316" spans="2:10" s="2" customFormat="1" x14ac:dyDescent="0.25">
      <c r="B316" s="27"/>
      <c r="I316" s="102"/>
      <c r="J316" s="102"/>
    </row>
    <row r="317" spans="2:10" s="2" customFormat="1" x14ac:dyDescent="0.25">
      <c r="B317" s="27"/>
      <c r="I317" s="102"/>
      <c r="J317" s="102"/>
    </row>
    <row r="318" spans="2:10" s="2" customFormat="1" x14ac:dyDescent="0.25">
      <c r="B318" s="27"/>
      <c r="I318" s="102"/>
      <c r="J318" s="102"/>
    </row>
    <row r="319" spans="2:10" s="2" customFormat="1" x14ac:dyDescent="0.25">
      <c r="B319" s="27"/>
      <c r="I319" s="102"/>
      <c r="J319" s="102"/>
    </row>
    <row r="320" spans="2:10" s="2" customFormat="1" x14ac:dyDescent="0.25">
      <c r="B320" s="27"/>
      <c r="I320" s="102"/>
      <c r="J320" s="102"/>
    </row>
    <row r="321" spans="2:10" s="2" customFormat="1" x14ac:dyDescent="0.25">
      <c r="B321" s="27"/>
      <c r="I321" s="102"/>
      <c r="J321" s="102"/>
    </row>
    <row r="322" spans="2:10" s="2" customFormat="1" x14ac:dyDescent="0.25">
      <c r="B322" s="27"/>
      <c r="I322" s="102"/>
      <c r="J322" s="102"/>
    </row>
    <row r="323" spans="2:10" s="2" customFormat="1" x14ac:dyDescent="0.25">
      <c r="B323" s="27"/>
      <c r="I323" s="102"/>
      <c r="J323" s="102"/>
    </row>
    <row r="324" spans="2:10" s="2" customFormat="1" x14ac:dyDescent="0.25">
      <c r="B324" s="27"/>
      <c r="I324" s="102"/>
      <c r="J324" s="102"/>
    </row>
    <row r="325" spans="2:10" s="2" customFormat="1" x14ac:dyDescent="0.25">
      <c r="B325" s="27"/>
      <c r="I325" s="102"/>
      <c r="J325" s="102"/>
    </row>
    <row r="326" spans="2:10" s="2" customFormat="1" x14ac:dyDescent="0.25">
      <c r="B326" s="27"/>
      <c r="I326" s="102"/>
      <c r="J326" s="102"/>
    </row>
    <row r="327" spans="2:10" s="2" customFormat="1" x14ac:dyDescent="0.25">
      <c r="B327" s="27"/>
      <c r="I327" s="102"/>
      <c r="J327" s="102"/>
    </row>
    <row r="328" spans="2:10" s="2" customFormat="1" x14ac:dyDescent="0.25">
      <c r="B328" s="27"/>
      <c r="I328" s="102"/>
      <c r="J328" s="102"/>
    </row>
    <row r="329" spans="2:10" s="2" customFormat="1" x14ac:dyDescent="0.25">
      <c r="B329" s="27"/>
      <c r="I329" s="102"/>
      <c r="J329" s="102"/>
    </row>
    <row r="330" spans="2:10" s="2" customFormat="1" x14ac:dyDescent="0.25">
      <c r="B330" s="27"/>
      <c r="I330" s="102"/>
      <c r="J330" s="102"/>
    </row>
    <row r="331" spans="2:10" s="2" customFormat="1" x14ac:dyDescent="0.25">
      <c r="B331" s="27"/>
      <c r="I331" s="102"/>
      <c r="J331" s="102"/>
    </row>
    <row r="332" spans="2:10" s="2" customFormat="1" x14ac:dyDescent="0.25">
      <c r="B332" s="27"/>
      <c r="I332" s="102"/>
      <c r="J332" s="102"/>
    </row>
    <row r="333" spans="2:10" s="2" customFormat="1" x14ac:dyDescent="0.25">
      <c r="B333" s="27"/>
      <c r="I333" s="102"/>
      <c r="J333" s="102"/>
    </row>
    <row r="334" spans="2:10" s="2" customFormat="1" x14ac:dyDescent="0.25">
      <c r="B334" s="27"/>
      <c r="I334" s="102"/>
      <c r="J334" s="102"/>
    </row>
    <row r="335" spans="2:10" s="2" customFormat="1" x14ac:dyDescent="0.25">
      <c r="B335" s="27"/>
      <c r="I335" s="102"/>
      <c r="J335" s="102"/>
    </row>
    <row r="336" spans="2:10" s="2" customFormat="1" x14ac:dyDescent="0.25">
      <c r="B336" s="27"/>
      <c r="I336" s="102"/>
      <c r="J336" s="102"/>
    </row>
    <row r="337" spans="2:10" s="2" customFormat="1" x14ac:dyDescent="0.25">
      <c r="B337" s="27"/>
      <c r="I337" s="102"/>
      <c r="J337" s="102"/>
    </row>
    <row r="338" spans="2:10" s="2" customFormat="1" x14ac:dyDescent="0.25">
      <c r="B338" s="27"/>
      <c r="I338" s="102"/>
      <c r="J338" s="102"/>
    </row>
    <row r="339" spans="2:10" s="2" customFormat="1" x14ac:dyDescent="0.25">
      <c r="B339" s="27"/>
      <c r="I339" s="102"/>
      <c r="J339" s="102"/>
    </row>
    <row r="340" spans="2:10" s="2" customFormat="1" x14ac:dyDescent="0.25">
      <c r="B340" s="27"/>
      <c r="I340" s="102"/>
      <c r="J340" s="102"/>
    </row>
    <row r="341" spans="2:10" s="2" customFormat="1" x14ac:dyDescent="0.25">
      <c r="B341" s="27"/>
      <c r="I341" s="102"/>
      <c r="J341" s="102"/>
    </row>
    <row r="342" spans="2:10" s="2" customFormat="1" x14ac:dyDescent="0.25">
      <c r="B342" s="27"/>
      <c r="I342" s="102"/>
      <c r="J342" s="102"/>
    </row>
    <row r="343" spans="2:10" s="2" customFormat="1" x14ac:dyDescent="0.25">
      <c r="B343" s="27"/>
      <c r="I343" s="102"/>
      <c r="J343" s="102"/>
    </row>
    <row r="344" spans="2:10" s="2" customFormat="1" x14ac:dyDescent="0.25">
      <c r="B344" s="27"/>
      <c r="I344" s="102"/>
      <c r="J344" s="102"/>
    </row>
    <row r="345" spans="2:10" s="2" customFormat="1" x14ac:dyDescent="0.25">
      <c r="B345" s="27"/>
      <c r="I345" s="102"/>
      <c r="J345" s="102"/>
    </row>
    <row r="346" spans="2:10" s="2" customFormat="1" x14ac:dyDescent="0.25">
      <c r="B346" s="27"/>
      <c r="I346" s="102"/>
      <c r="J346" s="102"/>
    </row>
    <row r="347" spans="2:10" s="2" customFormat="1" x14ac:dyDescent="0.25">
      <c r="B347" s="27"/>
      <c r="I347" s="102"/>
      <c r="J347" s="102"/>
    </row>
    <row r="348" spans="2:10" s="2" customFormat="1" x14ac:dyDescent="0.25">
      <c r="B348" s="27"/>
      <c r="I348" s="102"/>
      <c r="J348" s="102"/>
    </row>
    <row r="349" spans="2:10" s="2" customFormat="1" x14ac:dyDescent="0.25">
      <c r="B349" s="27"/>
      <c r="I349" s="102"/>
      <c r="J349" s="102"/>
    </row>
    <row r="350" spans="2:10" s="2" customFormat="1" x14ac:dyDescent="0.25">
      <c r="B350" s="27"/>
      <c r="I350" s="102"/>
      <c r="J350" s="102"/>
    </row>
    <row r="351" spans="2:10" s="2" customFormat="1" x14ac:dyDescent="0.25">
      <c r="B351" s="27"/>
      <c r="I351" s="102"/>
      <c r="J351" s="102"/>
    </row>
    <row r="352" spans="2:10" s="2" customFormat="1" x14ac:dyDescent="0.25">
      <c r="B352" s="27"/>
      <c r="I352" s="102"/>
      <c r="J352" s="102"/>
    </row>
    <row r="353" spans="2:10" s="2" customFormat="1" x14ac:dyDescent="0.25">
      <c r="B353" s="27"/>
      <c r="I353" s="102"/>
      <c r="J353" s="102"/>
    </row>
    <row r="354" spans="2:10" s="2" customFormat="1" x14ac:dyDescent="0.25">
      <c r="B354" s="27"/>
      <c r="I354" s="102"/>
      <c r="J354" s="102"/>
    </row>
    <row r="355" spans="2:10" s="2" customFormat="1" x14ac:dyDescent="0.25">
      <c r="B355" s="27"/>
      <c r="I355" s="102"/>
      <c r="J355" s="102"/>
    </row>
    <row r="356" spans="2:10" s="2" customFormat="1" x14ac:dyDescent="0.25">
      <c r="B356" s="27"/>
      <c r="I356" s="102"/>
      <c r="J356" s="102"/>
    </row>
    <row r="357" spans="2:10" s="2" customFormat="1" x14ac:dyDescent="0.25">
      <c r="B357" s="27"/>
      <c r="I357" s="102"/>
      <c r="J357" s="102"/>
    </row>
    <row r="358" spans="2:10" s="2" customFormat="1" x14ac:dyDescent="0.25">
      <c r="B358" s="27"/>
      <c r="I358" s="102"/>
      <c r="J358" s="102"/>
    </row>
    <row r="359" spans="2:10" s="2" customFormat="1" x14ac:dyDescent="0.25">
      <c r="B359" s="27"/>
      <c r="I359" s="102"/>
      <c r="J359" s="102"/>
    </row>
    <row r="360" spans="2:10" s="2" customFormat="1" x14ac:dyDescent="0.25">
      <c r="B360" s="27"/>
      <c r="I360" s="102"/>
      <c r="J360" s="102"/>
    </row>
    <row r="361" spans="2:10" s="2" customFormat="1" x14ac:dyDescent="0.25">
      <c r="B361" s="27"/>
      <c r="I361" s="102"/>
      <c r="J361" s="102"/>
    </row>
    <row r="362" spans="2:10" s="2" customFormat="1" x14ac:dyDescent="0.25">
      <c r="B362" s="27"/>
      <c r="I362" s="102"/>
      <c r="J362" s="102"/>
    </row>
    <row r="363" spans="2:10" s="2" customFormat="1" x14ac:dyDescent="0.25">
      <c r="B363" s="27"/>
      <c r="I363" s="102"/>
      <c r="J363" s="102"/>
    </row>
    <row r="364" spans="2:10" s="2" customFormat="1" x14ac:dyDescent="0.25">
      <c r="B364" s="27"/>
      <c r="I364" s="102"/>
      <c r="J364" s="102"/>
    </row>
    <row r="365" spans="2:10" s="2" customFormat="1" x14ac:dyDescent="0.25">
      <c r="B365" s="27"/>
      <c r="I365" s="102"/>
      <c r="J365" s="102"/>
    </row>
    <row r="366" spans="2:10" s="2" customFormat="1" x14ac:dyDescent="0.25">
      <c r="B366" s="27"/>
      <c r="I366" s="102"/>
      <c r="J366" s="102"/>
    </row>
    <row r="367" spans="2:10" s="2" customFormat="1" x14ac:dyDescent="0.25">
      <c r="B367" s="27"/>
      <c r="I367" s="102"/>
      <c r="J367" s="102"/>
    </row>
    <row r="368" spans="2:10" s="2" customFormat="1" x14ac:dyDescent="0.25">
      <c r="B368" s="27"/>
      <c r="I368" s="102"/>
      <c r="J368" s="102"/>
    </row>
    <row r="369" spans="2:10" s="2" customFormat="1" x14ac:dyDescent="0.25">
      <c r="B369" s="27"/>
      <c r="I369" s="102"/>
      <c r="J369" s="102"/>
    </row>
    <row r="370" spans="2:10" s="2" customFormat="1" x14ac:dyDescent="0.25">
      <c r="B370" s="27"/>
      <c r="I370" s="102"/>
      <c r="J370" s="102"/>
    </row>
    <row r="371" spans="2:10" s="2" customFormat="1" x14ac:dyDescent="0.25">
      <c r="B371" s="27"/>
      <c r="I371" s="102"/>
      <c r="J371" s="102"/>
    </row>
    <row r="372" spans="2:10" s="2" customFormat="1" x14ac:dyDescent="0.25">
      <c r="B372" s="27"/>
      <c r="I372" s="102"/>
      <c r="J372" s="102"/>
    </row>
    <row r="373" spans="2:10" s="2" customFormat="1" x14ac:dyDescent="0.25">
      <c r="B373" s="27"/>
      <c r="I373" s="102"/>
      <c r="J373" s="102"/>
    </row>
    <row r="374" spans="2:10" s="2" customFormat="1" x14ac:dyDescent="0.25">
      <c r="B374" s="27"/>
      <c r="I374" s="102"/>
      <c r="J374" s="102"/>
    </row>
    <row r="375" spans="2:10" s="2" customFormat="1" x14ac:dyDescent="0.25">
      <c r="B375" s="27"/>
      <c r="I375" s="102"/>
      <c r="J375" s="102"/>
    </row>
    <row r="376" spans="2:10" s="2" customFormat="1" x14ac:dyDescent="0.25">
      <c r="B376" s="27"/>
      <c r="I376" s="102"/>
      <c r="J376" s="102"/>
    </row>
    <row r="377" spans="2:10" s="2" customFormat="1" x14ac:dyDescent="0.25">
      <c r="B377" s="27"/>
      <c r="I377" s="102"/>
      <c r="J377" s="102"/>
    </row>
    <row r="378" spans="2:10" s="2" customFormat="1" x14ac:dyDescent="0.25">
      <c r="B378" s="27"/>
      <c r="I378" s="102"/>
      <c r="J378" s="102"/>
    </row>
    <row r="379" spans="2:10" s="2" customFormat="1" x14ac:dyDescent="0.25">
      <c r="B379" s="27"/>
      <c r="I379" s="102"/>
      <c r="J379" s="102"/>
    </row>
    <row r="380" spans="2:10" s="2" customFormat="1" x14ac:dyDescent="0.25">
      <c r="B380" s="27"/>
      <c r="I380" s="102"/>
      <c r="J380" s="102"/>
    </row>
    <row r="381" spans="2:10" s="2" customFormat="1" x14ac:dyDescent="0.25">
      <c r="B381" s="27"/>
      <c r="I381" s="102"/>
      <c r="J381" s="102"/>
    </row>
    <row r="382" spans="2:10" s="2" customFormat="1" x14ac:dyDescent="0.25">
      <c r="B382" s="27"/>
      <c r="I382" s="102"/>
      <c r="J382" s="102"/>
    </row>
    <row r="383" spans="2:10" s="2" customFormat="1" x14ac:dyDescent="0.25">
      <c r="B383" s="27"/>
      <c r="I383" s="102"/>
      <c r="J383" s="102"/>
    </row>
    <row r="384" spans="2:10" s="2" customFormat="1" x14ac:dyDescent="0.25">
      <c r="B384" s="27"/>
      <c r="I384" s="102"/>
      <c r="J384" s="102"/>
    </row>
    <row r="385" spans="2:10" s="2" customFormat="1" x14ac:dyDescent="0.25">
      <c r="B385" s="27"/>
      <c r="I385" s="102"/>
      <c r="J385" s="102"/>
    </row>
    <row r="386" spans="2:10" s="2" customFormat="1" x14ac:dyDescent="0.25">
      <c r="B386" s="27"/>
      <c r="I386" s="102"/>
      <c r="J386" s="102"/>
    </row>
    <row r="387" spans="2:10" s="2" customFormat="1" x14ac:dyDescent="0.25">
      <c r="B387" s="27"/>
      <c r="I387" s="102"/>
      <c r="J387" s="102"/>
    </row>
    <row r="388" spans="2:10" s="2" customFormat="1" x14ac:dyDescent="0.25">
      <c r="B388" s="27"/>
      <c r="I388" s="102"/>
      <c r="J388" s="102"/>
    </row>
    <row r="389" spans="2:10" s="2" customFormat="1" x14ac:dyDescent="0.25">
      <c r="B389" s="27"/>
      <c r="I389" s="102"/>
      <c r="J389" s="102"/>
    </row>
    <row r="390" spans="2:10" s="2" customFormat="1" x14ac:dyDescent="0.25">
      <c r="B390" s="27"/>
      <c r="I390" s="102"/>
      <c r="J390" s="102"/>
    </row>
    <row r="391" spans="2:10" s="2" customFormat="1" x14ac:dyDescent="0.25">
      <c r="B391" s="27"/>
      <c r="I391" s="102"/>
      <c r="J391" s="102"/>
    </row>
    <row r="392" spans="2:10" s="2" customFormat="1" x14ac:dyDescent="0.25">
      <c r="B392" s="27"/>
      <c r="I392" s="102"/>
      <c r="J392" s="102"/>
    </row>
    <row r="393" spans="2:10" s="2" customFormat="1" x14ac:dyDescent="0.25">
      <c r="B393" s="27"/>
      <c r="I393" s="102"/>
      <c r="J393" s="102"/>
    </row>
    <row r="394" spans="2:10" s="2" customFormat="1" x14ac:dyDescent="0.25">
      <c r="B394" s="27"/>
      <c r="I394" s="102"/>
      <c r="J394" s="102"/>
    </row>
    <row r="395" spans="2:10" s="2" customFormat="1" x14ac:dyDescent="0.25">
      <c r="B395" s="27"/>
      <c r="I395" s="102"/>
      <c r="J395" s="102"/>
    </row>
    <row r="396" spans="2:10" s="2" customFormat="1" x14ac:dyDescent="0.25">
      <c r="B396" s="27"/>
      <c r="I396" s="102"/>
      <c r="J396" s="102"/>
    </row>
    <row r="397" spans="2:10" s="2" customFormat="1" x14ac:dyDescent="0.25">
      <c r="B397" s="27"/>
      <c r="I397" s="102"/>
      <c r="J397" s="102"/>
    </row>
    <row r="398" spans="2:10" s="2" customFormat="1" x14ac:dyDescent="0.25">
      <c r="B398" s="27"/>
      <c r="I398" s="102"/>
      <c r="J398" s="102"/>
    </row>
    <row r="399" spans="2:10" s="2" customFormat="1" x14ac:dyDescent="0.25">
      <c r="B399" s="27"/>
      <c r="I399" s="102"/>
      <c r="J399" s="102"/>
    </row>
    <row r="400" spans="2:10" s="2" customFormat="1" x14ac:dyDescent="0.25">
      <c r="B400" s="27"/>
      <c r="I400" s="102"/>
      <c r="J400" s="102"/>
    </row>
    <row r="401" spans="2:10" s="2" customFormat="1" x14ac:dyDescent="0.25">
      <c r="B401" s="27"/>
      <c r="I401" s="102"/>
      <c r="J401" s="102"/>
    </row>
    <row r="402" spans="2:10" s="2" customFormat="1" x14ac:dyDescent="0.25">
      <c r="B402" s="27"/>
      <c r="I402" s="102"/>
      <c r="J402" s="102"/>
    </row>
    <row r="403" spans="2:10" s="2" customFormat="1" x14ac:dyDescent="0.25">
      <c r="B403" s="27"/>
      <c r="I403" s="102"/>
      <c r="J403" s="102"/>
    </row>
    <row r="404" spans="2:10" s="2" customFormat="1" x14ac:dyDescent="0.25">
      <c r="B404" s="27"/>
      <c r="I404" s="102"/>
      <c r="J404" s="102"/>
    </row>
    <row r="405" spans="2:10" s="2" customFormat="1" x14ac:dyDescent="0.25">
      <c r="B405" s="27"/>
      <c r="I405" s="102"/>
      <c r="J405" s="102"/>
    </row>
    <row r="406" spans="2:10" s="2" customFormat="1" x14ac:dyDescent="0.25">
      <c r="B406" s="27"/>
      <c r="I406" s="102"/>
      <c r="J406" s="102"/>
    </row>
    <row r="407" spans="2:10" s="2" customFormat="1" x14ac:dyDescent="0.25">
      <c r="B407" s="27"/>
      <c r="I407" s="102"/>
      <c r="J407" s="102"/>
    </row>
    <row r="408" spans="2:10" s="2" customFormat="1" x14ac:dyDescent="0.25">
      <c r="B408" s="27"/>
      <c r="I408" s="102"/>
      <c r="J408" s="102"/>
    </row>
    <row r="409" spans="2:10" s="2" customFormat="1" x14ac:dyDescent="0.25">
      <c r="B409" s="27"/>
      <c r="I409" s="102"/>
      <c r="J409" s="102"/>
    </row>
    <row r="410" spans="2:10" s="2" customFormat="1" x14ac:dyDescent="0.25">
      <c r="B410" s="27"/>
      <c r="I410" s="102"/>
      <c r="J410" s="102"/>
    </row>
    <row r="411" spans="2:10" s="2" customFormat="1" x14ac:dyDescent="0.25">
      <c r="B411" s="27"/>
      <c r="I411" s="102"/>
      <c r="J411" s="102"/>
    </row>
    <row r="412" spans="2:10" s="2" customFormat="1" x14ac:dyDescent="0.25">
      <c r="B412" s="27"/>
      <c r="I412" s="102"/>
      <c r="J412" s="102"/>
    </row>
    <row r="413" spans="2:10" s="2" customFormat="1" x14ac:dyDescent="0.25">
      <c r="B413" s="27"/>
      <c r="I413" s="102"/>
      <c r="J413" s="102"/>
    </row>
    <row r="414" spans="2:10" s="2" customFormat="1" x14ac:dyDescent="0.25">
      <c r="B414" s="27"/>
      <c r="I414" s="102"/>
      <c r="J414" s="102"/>
    </row>
    <row r="415" spans="2:10" s="2" customFormat="1" x14ac:dyDescent="0.25">
      <c r="B415" s="27"/>
      <c r="I415" s="102"/>
      <c r="J415" s="102"/>
    </row>
    <row r="416" spans="2:10" s="2" customFormat="1" x14ac:dyDescent="0.25">
      <c r="B416" s="27"/>
      <c r="I416" s="102"/>
      <c r="J416" s="102"/>
    </row>
    <row r="417" spans="2:10" s="2" customFormat="1" x14ac:dyDescent="0.25">
      <c r="B417" s="27"/>
      <c r="I417" s="102"/>
      <c r="J417" s="102"/>
    </row>
    <row r="418" spans="2:10" s="2" customFormat="1" x14ac:dyDescent="0.25">
      <c r="B418" s="27"/>
      <c r="I418" s="102"/>
      <c r="J418" s="102"/>
    </row>
    <row r="419" spans="2:10" s="2" customFormat="1" x14ac:dyDescent="0.25">
      <c r="B419" s="27"/>
      <c r="I419" s="102"/>
      <c r="J419" s="102"/>
    </row>
    <row r="420" spans="2:10" s="2" customFormat="1" x14ac:dyDescent="0.25">
      <c r="B420" s="27"/>
      <c r="I420" s="102"/>
      <c r="J420" s="102"/>
    </row>
    <row r="421" spans="2:10" s="2" customFormat="1" x14ac:dyDescent="0.25">
      <c r="B421" s="27"/>
      <c r="I421" s="102"/>
      <c r="J421" s="102"/>
    </row>
    <row r="422" spans="2:10" s="2" customFormat="1" x14ac:dyDescent="0.25">
      <c r="B422" s="27"/>
      <c r="I422" s="102"/>
      <c r="J422" s="102"/>
    </row>
    <row r="423" spans="2:10" s="2" customFormat="1" x14ac:dyDescent="0.25">
      <c r="B423" s="27"/>
      <c r="I423" s="102"/>
      <c r="J423" s="102"/>
    </row>
    <row r="424" spans="2:10" s="2" customFormat="1" x14ac:dyDescent="0.25">
      <c r="B424" s="27"/>
      <c r="I424" s="102"/>
      <c r="J424" s="102"/>
    </row>
    <row r="425" spans="2:10" s="2" customFormat="1" x14ac:dyDescent="0.25">
      <c r="B425" s="27"/>
      <c r="I425" s="102"/>
      <c r="J425" s="102"/>
    </row>
    <row r="426" spans="2:10" s="2" customFormat="1" x14ac:dyDescent="0.25">
      <c r="B426" s="27"/>
      <c r="I426" s="102"/>
      <c r="J426" s="102"/>
    </row>
    <row r="427" spans="2:10" s="2" customFormat="1" x14ac:dyDescent="0.25">
      <c r="B427" s="27"/>
      <c r="I427" s="102"/>
      <c r="J427" s="102"/>
    </row>
    <row r="428" spans="2:10" s="2" customFormat="1" x14ac:dyDescent="0.25">
      <c r="B428" s="27"/>
      <c r="I428" s="102"/>
      <c r="J428" s="102"/>
    </row>
    <row r="429" spans="2:10" s="2" customFormat="1" x14ac:dyDescent="0.25">
      <c r="B429" s="27"/>
      <c r="I429" s="102"/>
      <c r="J429" s="102"/>
    </row>
    <row r="430" spans="2:10" s="2" customFormat="1" x14ac:dyDescent="0.25">
      <c r="B430" s="27"/>
      <c r="I430" s="102"/>
      <c r="J430" s="102"/>
    </row>
    <row r="431" spans="2:10" s="2" customFormat="1" x14ac:dyDescent="0.25">
      <c r="B431" s="27"/>
      <c r="I431" s="102"/>
      <c r="J431" s="102"/>
    </row>
    <row r="432" spans="2:10" s="2" customFormat="1" x14ac:dyDescent="0.25">
      <c r="B432" s="27"/>
      <c r="I432" s="102"/>
      <c r="J432" s="102"/>
    </row>
    <row r="433" spans="2:10" s="2" customFormat="1" x14ac:dyDescent="0.25">
      <c r="B433" s="27"/>
      <c r="I433" s="102"/>
      <c r="J433" s="102"/>
    </row>
    <row r="434" spans="2:10" s="2" customFormat="1" x14ac:dyDescent="0.25">
      <c r="B434" s="27"/>
      <c r="I434" s="102"/>
      <c r="J434" s="102"/>
    </row>
    <row r="435" spans="2:10" s="2" customFormat="1" x14ac:dyDescent="0.25">
      <c r="B435" s="27"/>
      <c r="I435" s="102"/>
      <c r="J435" s="102"/>
    </row>
    <row r="436" spans="2:10" s="2" customFormat="1" x14ac:dyDescent="0.25">
      <c r="B436" s="27"/>
      <c r="I436" s="102"/>
      <c r="J436" s="102"/>
    </row>
    <row r="437" spans="2:10" s="2" customFormat="1" x14ac:dyDescent="0.25">
      <c r="B437" s="27"/>
      <c r="I437" s="102"/>
      <c r="J437" s="102"/>
    </row>
    <row r="438" spans="2:10" s="2" customFormat="1" x14ac:dyDescent="0.25">
      <c r="B438" s="27"/>
      <c r="I438" s="102"/>
      <c r="J438" s="102"/>
    </row>
    <row r="439" spans="2:10" s="2" customFormat="1" x14ac:dyDescent="0.25">
      <c r="B439" s="27"/>
      <c r="I439" s="102"/>
      <c r="J439" s="102"/>
    </row>
    <row r="440" spans="2:10" s="2" customFormat="1" x14ac:dyDescent="0.25">
      <c r="B440" s="27"/>
      <c r="I440" s="102"/>
      <c r="J440" s="102"/>
    </row>
    <row r="441" spans="2:10" s="2" customFormat="1" x14ac:dyDescent="0.25">
      <c r="B441" s="27"/>
      <c r="I441" s="102"/>
      <c r="J441" s="102"/>
    </row>
    <row r="442" spans="2:10" s="2" customFormat="1" x14ac:dyDescent="0.25">
      <c r="B442" s="27"/>
      <c r="I442" s="102"/>
      <c r="J442" s="102"/>
    </row>
    <row r="443" spans="2:10" s="2" customFormat="1" x14ac:dyDescent="0.25">
      <c r="B443" s="27"/>
      <c r="I443" s="102"/>
      <c r="J443" s="102"/>
    </row>
    <row r="444" spans="2:10" s="2" customFormat="1" x14ac:dyDescent="0.25">
      <c r="B444" s="27"/>
      <c r="I444" s="102"/>
      <c r="J444" s="102"/>
    </row>
    <row r="445" spans="2:10" s="2" customFormat="1" x14ac:dyDescent="0.25">
      <c r="B445" s="27"/>
      <c r="I445" s="102"/>
      <c r="J445" s="102"/>
    </row>
    <row r="446" spans="2:10" s="2" customFormat="1" x14ac:dyDescent="0.25">
      <c r="B446" s="27"/>
      <c r="I446" s="102"/>
      <c r="J446" s="102"/>
    </row>
    <row r="447" spans="2:10" s="2" customFormat="1" x14ac:dyDescent="0.25">
      <c r="B447" s="27"/>
      <c r="I447" s="102"/>
      <c r="J447" s="102"/>
    </row>
    <row r="448" spans="2:10" s="2" customFormat="1" x14ac:dyDescent="0.25">
      <c r="B448" s="27"/>
      <c r="I448" s="102"/>
      <c r="J448" s="102"/>
    </row>
    <row r="449" spans="2:10" s="2" customFormat="1" x14ac:dyDescent="0.25">
      <c r="B449" s="27"/>
      <c r="I449" s="102"/>
      <c r="J449" s="102"/>
    </row>
    <row r="450" spans="2:10" s="2" customFormat="1" x14ac:dyDescent="0.25">
      <c r="B450" s="27"/>
      <c r="I450" s="102"/>
      <c r="J450" s="102"/>
    </row>
    <row r="451" spans="2:10" s="2" customFormat="1" x14ac:dyDescent="0.25">
      <c r="B451" s="27"/>
      <c r="I451" s="102"/>
      <c r="J451" s="102"/>
    </row>
    <row r="452" spans="2:10" s="2" customFormat="1" x14ac:dyDescent="0.25">
      <c r="B452" s="27"/>
      <c r="I452" s="102"/>
      <c r="J452" s="102"/>
    </row>
    <row r="453" spans="2:10" s="2" customFormat="1" x14ac:dyDescent="0.25">
      <c r="B453" s="27"/>
      <c r="I453" s="102"/>
      <c r="J453" s="102"/>
    </row>
    <row r="454" spans="2:10" s="2" customFormat="1" x14ac:dyDescent="0.25">
      <c r="B454" s="27"/>
      <c r="I454" s="102"/>
      <c r="J454" s="102"/>
    </row>
    <row r="455" spans="2:10" s="2" customFormat="1" x14ac:dyDescent="0.25">
      <c r="B455" s="27"/>
      <c r="I455" s="102"/>
      <c r="J455" s="102"/>
    </row>
    <row r="456" spans="2:10" s="2" customFormat="1" x14ac:dyDescent="0.25">
      <c r="B456" s="27"/>
      <c r="I456" s="102"/>
      <c r="J456" s="102"/>
    </row>
    <row r="457" spans="2:10" s="2" customFormat="1" x14ac:dyDescent="0.25">
      <c r="B457" s="27"/>
      <c r="I457" s="102"/>
      <c r="J457" s="102"/>
    </row>
    <row r="458" spans="2:10" s="2" customFormat="1" x14ac:dyDescent="0.25">
      <c r="B458" s="27"/>
      <c r="I458" s="102"/>
      <c r="J458" s="102"/>
    </row>
    <row r="459" spans="2:10" s="2" customFormat="1" x14ac:dyDescent="0.25">
      <c r="B459" s="27"/>
      <c r="I459" s="102"/>
      <c r="J459" s="102"/>
    </row>
    <row r="460" spans="2:10" s="2" customFormat="1" x14ac:dyDescent="0.25">
      <c r="B460" s="27"/>
      <c r="I460" s="102"/>
      <c r="J460" s="102"/>
    </row>
    <row r="461" spans="2:10" s="2" customFormat="1" x14ac:dyDescent="0.25">
      <c r="B461" s="27"/>
      <c r="I461" s="102"/>
      <c r="J461" s="102"/>
    </row>
    <row r="462" spans="2:10" s="2" customFormat="1" x14ac:dyDescent="0.25">
      <c r="B462" s="27"/>
      <c r="I462" s="102"/>
      <c r="J462" s="102"/>
    </row>
    <row r="463" spans="2:10" s="2" customFormat="1" x14ac:dyDescent="0.25">
      <c r="B463" s="27"/>
      <c r="I463" s="102"/>
      <c r="J463" s="102"/>
    </row>
    <row r="464" spans="2:10" s="2" customFormat="1" x14ac:dyDescent="0.25">
      <c r="B464" s="27"/>
      <c r="I464" s="102"/>
      <c r="J464" s="102"/>
    </row>
    <row r="465" spans="2:10" s="2" customFormat="1" x14ac:dyDescent="0.25">
      <c r="B465" s="27"/>
      <c r="I465" s="102"/>
      <c r="J465" s="102"/>
    </row>
    <row r="466" spans="2:10" s="2" customFormat="1" x14ac:dyDescent="0.25">
      <c r="B466" s="27"/>
      <c r="I466" s="102"/>
      <c r="J466" s="102"/>
    </row>
    <row r="467" spans="2:10" s="2" customFormat="1" x14ac:dyDescent="0.25">
      <c r="B467" s="27"/>
      <c r="I467" s="102"/>
      <c r="J467" s="102"/>
    </row>
    <row r="468" spans="2:10" s="2" customFormat="1" x14ac:dyDescent="0.25">
      <c r="B468" s="27"/>
      <c r="I468" s="102"/>
      <c r="J468" s="102"/>
    </row>
    <row r="469" spans="2:10" s="2" customFormat="1" x14ac:dyDescent="0.25">
      <c r="B469" s="27"/>
      <c r="I469" s="102"/>
      <c r="J469" s="102"/>
    </row>
    <row r="470" spans="2:10" s="2" customFormat="1" x14ac:dyDescent="0.25">
      <c r="B470" s="27"/>
      <c r="I470" s="102"/>
      <c r="J470" s="102"/>
    </row>
    <row r="471" spans="2:10" s="2" customFormat="1" x14ac:dyDescent="0.25">
      <c r="B471" s="27"/>
      <c r="I471" s="102"/>
      <c r="J471" s="102"/>
    </row>
    <row r="472" spans="2:10" s="2" customFormat="1" x14ac:dyDescent="0.25">
      <c r="B472" s="27"/>
      <c r="I472" s="102"/>
      <c r="J472" s="102"/>
    </row>
    <row r="473" spans="2:10" s="2" customFormat="1" x14ac:dyDescent="0.25">
      <c r="B473" s="27"/>
      <c r="I473" s="102"/>
      <c r="J473" s="102"/>
    </row>
    <row r="474" spans="2:10" s="2" customFormat="1" x14ac:dyDescent="0.25">
      <c r="B474" s="27"/>
      <c r="I474" s="102"/>
      <c r="J474" s="102"/>
    </row>
    <row r="475" spans="2:10" s="2" customFormat="1" x14ac:dyDescent="0.25">
      <c r="B475" s="27"/>
      <c r="I475" s="102"/>
      <c r="J475" s="102"/>
    </row>
    <row r="476" spans="2:10" s="2" customFormat="1" x14ac:dyDescent="0.25">
      <c r="B476" s="27"/>
      <c r="I476" s="102"/>
      <c r="J476" s="102"/>
    </row>
    <row r="477" spans="2:10" s="2" customFormat="1" x14ac:dyDescent="0.25">
      <c r="B477" s="27"/>
      <c r="I477" s="102"/>
      <c r="J477" s="102"/>
    </row>
    <row r="478" spans="2:10" s="2" customFormat="1" x14ac:dyDescent="0.25">
      <c r="B478" s="27"/>
      <c r="I478" s="102"/>
      <c r="J478" s="102"/>
    </row>
    <row r="479" spans="2:10" s="2" customFormat="1" x14ac:dyDescent="0.25">
      <c r="B479" s="27"/>
      <c r="I479" s="102"/>
      <c r="J479" s="102"/>
    </row>
    <row r="480" spans="2:10" s="2" customFormat="1" x14ac:dyDescent="0.25">
      <c r="B480" s="27"/>
      <c r="I480" s="102"/>
      <c r="J480" s="102"/>
    </row>
    <row r="481" spans="2:10" s="2" customFormat="1" x14ac:dyDescent="0.25">
      <c r="B481" s="27"/>
      <c r="I481" s="102"/>
      <c r="J481" s="102"/>
    </row>
    <row r="482" spans="2:10" s="2" customFormat="1" x14ac:dyDescent="0.25">
      <c r="B482" s="27"/>
      <c r="I482" s="102"/>
      <c r="J482" s="102"/>
    </row>
    <row r="483" spans="2:10" s="2" customFormat="1" x14ac:dyDescent="0.25">
      <c r="B483" s="27"/>
      <c r="I483" s="102"/>
      <c r="J483" s="102"/>
    </row>
    <row r="484" spans="2:10" s="2" customFormat="1" x14ac:dyDescent="0.25">
      <c r="B484" s="27"/>
      <c r="I484" s="102"/>
      <c r="J484" s="102"/>
    </row>
    <row r="485" spans="2:10" s="2" customFormat="1" x14ac:dyDescent="0.25">
      <c r="B485" s="27"/>
      <c r="I485" s="102"/>
      <c r="J485" s="102"/>
    </row>
    <row r="486" spans="2:10" s="2" customFormat="1" x14ac:dyDescent="0.25">
      <c r="B486" s="27"/>
      <c r="I486" s="102"/>
      <c r="J486" s="102"/>
    </row>
    <row r="487" spans="2:10" s="2" customFormat="1" x14ac:dyDescent="0.25">
      <c r="B487" s="27"/>
      <c r="I487" s="102"/>
      <c r="J487" s="102"/>
    </row>
    <row r="488" spans="2:10" s="2" customFormat="1" x14ac:dyDescent="0.25">
      <c r="B488" s="27"/>
      <c r="I488" s="102"/>
      <c r="J488" s="102"/>
    </row>
    <row r="489" spans="2:10" s="2" customFormat="1" x14ac:dyDescent="0.25">
      <c r="B489" s="27"/>
      <c r="I489" s="102"/>
      <c r="J489" s="102"/>
    </row>
    <row r="490" spans="2:10" s="2" customFormat="1" x14ac:dyDescent="0.25">
      <c r="B490" s="27"/>
      <c r="I490" s="102"/>
      <c r="J490" s="102"/>
    </row>
    <row r="491" spans="2:10" s="2" customFormat="1" x14ac:dyDescent="0.25">
      <c r="B491" s="27"/>
      <c r="I491" s="102"/>
      <c r="J491" s="102"/>
    </row>
    <row r="492" spans="2:10" s="2" customFormat="1" x14ac:dyDescent="0.25">
      <c r="B492" s="27"/>
      <c r="I492" s="102"/>
      <c r="J492" s="102"/>
    </row>
    <row r="493" spans="2:10" s="2" customFormat="1" x14ac:dyDescent="0.25">
      <c r="B493" s="27"/>
      <c r="I493" s="102"/>
      <c r="J493" s="102"/>
    </row>
    <row r="494" spans="2:10" s="2" customFormat="1" x14ac:dyDescent="0.25">
      <c r="B494" s="27"/>
      <c r="I494" s="102"/>
      <c r="J494" s="102"/>
    </row>
    <row r="495" spans="2:10" s="2" customFormat="1" x14ac:dyDescent="0.25">
      <c r="B495" s="27"/>
      <c r="I495" s="102"/>
      <c r="J495" s="102"/>
    </row>
    <row r="496" spans="2:10" s="2" customFormat="1" x14ac:dyDescent="0.25">
      <c r="B496" s="27"/>
      <c r="I496" s="102"/>
      <c r="J496" s="102"/>
    </row>
    <row r="497" spans="2:10" s="2" customFormat="1" x14ac:dyDescent="0.25">
      <c r="B497" s="27"/>
      <c r="I497" s="102"/>
      <c r="J497" s="102"/>
    </row>
    <row r="498" spans="2:10" s="2" customFormat="1" x14ac:dyDescent="0.25">
      <c r="B498" s="27"/>
      <c r="I498" s="102"/>
      <c r="J498" s="102"/>
    </row>
    <row r="499" spans="2:10" s="2" customFormat="1" x14ac:dyDescent="0.25">
      <c r="B499" s="27"/>
      <c r="I499" s="102"/>
      <c r="J499" s="102"/>
    </row>
    <row r="500" spans="2:10" s="2" customFormat="1" x14ac:dyDescent="0.25">
      <c r="B500" s="27"/>
      <c r="I500" s="102"/>
      <c r="J500" s="102"/>
    </row>
    <row r="501" spans="2:10" s="2" customFormat="1" x14ac:dyDescent="0.25">
      <c r="B501" s="27"/>
      <c r="I501" s="102"/>
      <c r="J501" s="102"/>
    </row>
    <row r="502" spans="2:10" s="2" customFormat="1" x14ac:dyDescent="0.25">
      <c r="B502" s="27"/>
      <c r="I502" s="102"/>
      <c r="J502" s="102"/>
    </row>
    <row r="503" spans="2:10" s="2" customFormat="1" x14ac:dyDescent="0.25">
      <c r="B503" s="27"/>
      <c r="I503" s="102"/>
      <c r="J503" s="102"/>
    </row>
    <row r="504" spans="2:10" s="2" customFormat="1" x14ac:dyDescent="0.25">
      <c r="B504" s="27"/>
      <c r="I504" s="102"/>
      <c r="J504" s="102"/>
    </row>
    <row r="505" spans="2:10" s="2" customFormat="1" x14ac:dyDescent="0.25">
      <c r="B505" s="27"/>
      <c r="I505" s="102"/>
      <c r="J505" s="102"/>
    </row>
    <row r="506" spans="2:10" s="2" customFormat="1" x14ac:dyDescent="0.25">
      <c r="B506" s="27"/>
      <c r="I506" s="102"/>
      <c r="J506" s="102"/>
    </row>
    <row r="507" spans="2:10" s="2" customFormat="1" x14ac:dyDescent="0.25">
      <c r="B507" s="27"/>
      <c r="I507" s="102"/>
      <c r="J507" s="102"/>
    </row>
    <row r="508" spans="2:10" s="2" customFormat="1" x14ac:dyDescent="0.25">
      <c r="B508" s="27"/>
      <c r="I508" s="102"/>
      <c r="J508" s="102"/>
    </row>
    <row r="509" spans="2:10" s="2" customFormat="1" x14ac:dyDescent="0.25">
      <c r="B509" s="27"/>
      <c r="I509" s="102"/>
      <c r="J509" s="102"/>
    </row>
    <row r="510" spans="2:10" s="2" customFormat="1" x14ac:dyDescent="0.25">
      <c r="B510" s="27"/>
      <c r="I510" s="102"/>
      <c r="J510" s="102"/>
    </row>
    <row r="511" spans="2:10" s="2" customFormat="1" x14ac:dyDescent="0.25">
      <c r="B511" s="27"/>
      <c r="I511" s="102"/>
      <c r="J511" s="102"/>
    </row>
    <row r="512" spans="2:10" s="2" customFormat="1" x14ac:dyDescent="0.25">
      <c r="B512" s="27"/>
      <c r="I512" s="102"/>
      <c r="J512" s="102"/>
    </row>
    <row r="513" spans="2:10" s="2" customFormat="1" x14ac:dyDescent="0.25">
      <c r="B513" s="27"/>
      <c r="I513" s="102"/>
      <c r="J513" s="102"/>
    </row>
    <row r="514" spans="2:10" s="2" customFormat="1" x14ac:dyDescent="0.25">
      <c r="B514" s="27"/>
      <c r="I514" s="102"/>
      <c r="J514" s="102"/>
    </row>
    <row r="515" spans="2:10" s="2" customFormat="1" x14ac:dyDescent="0.25">
      <c r="B515" s="27"/>
      <c r="I515" s="102"/>
      <c r="J515" s="102"/>
    </row>
    <row r="516" spans="2:10" s="2" customFormat="1" x14ac:dyDescent="0.25">
      <c r="B516" s="27"/>
      <c r="I516" s="102"/>
      <c r="J516" s="102"/>
    </row>
    <row r="517" spans="2:10" s="2" customFormat="1" x14ac:dyDescent="0.25">
      <c r="B517" s="27"/>
      <c r="I517" s="102"/>
      <c r="J517" s="102"/>
    </row>
    <row r="518" spans="2:10" s="2" customFormat="1" x14ac:dyDescent="0.25">
      <c r="B518" s="27"/>
      <c r="I518" s="102"/>
      <c r="J518" s="102"/>
    </row>
    <row r="519" spans="2:10" s="2" customFormat="1" x14ac:dyDescent="0.25">
      <c r="B519" s="27"/>
      <c r="I519" s="102"/>
      <c r="J519" s="102"/>
    </row>
    <row r="520" spans="2:10" s="2" customFormat="1" x14ac:dyDescent="0.25">
      <c r="B520" s="27"/>
      <c r="I520" s="102"/>
      <c r="J520" s="102"/>
    </row>
    <row r="521" spans="2:10" s="2" customFormat="1" x14ac:dyDescent="0.25">
      <c r="B521" s="27"/>
      <c r="I521" s="102"/>
      <c r="J521" s="102"/>
    </row>
    <row r="522" spans="2:10" s="2" customFormat="1" x14ac:dyDescent="0.25">
      <c r="B522" s="27"/>
      <c r="I522" s="102"/>
      <c r="J522" s="102"/>
    </row>
    <row r="523" spans="2:10" s="2" customFormat="1" x14ac:dyDescent="0.25">
      <c r="B523" s="27"/>
      <c r="I523" s="102"/>
      <c r="J523" s="102"/>
    </row>
    <row r="524" spans="2:10" s="2" customFormat="1" x14ac:dyDescent="0.25">
      <c r="B524" s="27"/>
      <c r="I524" s="102"/>
      <c r="J524" s="102"/>
    </row>
    <row r="525" spans="2:10" s="2" customFormat="1" x14ac:dyDescent="0.25">
      <c r="B525" s="27"/>
      <c r="I525" s="102"/>
      <c r="J525" s="102"/>
    </row>
    <row r="526" spans="2:10" s="2" customFormat="1" x14ac:dyDescent="0.25">
      <c r="B526" s="27"/>
      <c r="I526" s="102"/>
      <c r="J526" s="102"/>
    </row>
    <row r="527" spans="2:10" s="2" customFormat="1" x14ac:dyDescent="0.25">
      <c r="B527" s="27"/>
      <c r="I527" s="102"/>
      <c r="J527" s="102"/>
    </row>
    <row r="528" spans="2:10" s="2" customFormat="1" x14ac:dyDescent="0.25">
      <c r="B528" s="27"/>
      <c r="I528" s="102"/>
      <c r="J528" s="102"/>
    </row>
    <row r="529" spans="2:10" s="2" customFormat="1" x14ac:dyDescent="0.25">
      <c r="B529" s="27"/>
      <c r="I529" s="102"/>
      <c r="J529" s="102"/>
    </row>
    <row r="530" spans="2:10" s="2" customFormat="1" x14ac:dyDescent="0.25">
      <c r="B530" s="27"/>
      <c r="I530" s="102"/>
      <c r="J530" s="102"/>
    </row>
  </sheetData>
  <mergeCells count="12">
    <mergeCell ref="A46:B46"/>
    <mergeCell ref="A20:K20"/>
    <mergeCell ref="A2:K2"/>
    <mergeCell ref="L10:Q10"/>
    <mergeCell ref="A45:B45"/>
    <mergeCell ref="A3:A4"/>
    <mergeCell ref="B3:B4"/>
    <mergeCell ref="A29:K29"/>
    <mergeCell ref="A5:K5"/>
    <mergeCell ref="C3:K3"/>
    <mergeCell ref="A15:K15"/>
    <mergeCell ref="A23:K2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12"/>
  <sheetViews>
    <sheetView zoomScale="70" zoomScaleNormal="70" workbookViewId="0">
      <pane ySplit="4" topLeftCell="A185" activePane="bottomLeft" state="frozen"/>
      <selection pane="bottomLeft" activeCell="B1" sqref="B1:B1048576"/>
    </sheetView>
  </sheetViews>
  <sheetFormatPr defaultRowHeight="15" x14ac:dyDescent="0.25"/>
  <cols>
    <col min="1" max="1" width="4.28515625" style="82" customWidth="1"/>
    <col min="2" max="2" width="51" style="1" customWidth="1"/>
    <col min="3" max="3" width="21.7109375" customWidth="1"/>
    <col min="4" max="4" width="17.28515625" customWidth="1"/>
    <col min="5" max="5" width="17" customWidth="1"/>
    <col min="6" max="7" width="14.140625" customWidth="1"/>
    <col min="8" max="8" width="13.7109375" customWidth="1"/>
    <col min="9" max="9" width="14.85546875" customWidth="1"/>
    <col min="10" max="10" width="15.140625" customWidth="1"/>
    <col min="11" max="11" width="18.7109375" customWidth="1"/>
    <col min="13" max="19" width="9.140625" style="1"/>
  </cols>
  <sheetData>
    <row r="2" spans="1:19" ht="15.75" x14ac:dyDescent="0.25">
      <c r="A2" s="113" t="s">
        <v>109</v>
      </c>
      <c r="B2" s="113"/>
      <c r="C2" s="113"/>
      <c r="D2" s="113"/>
      <c r="E2" s="113"/>
      <c r="F2" s="113"/>
      <c r="G2" s="113"/>
      <c r="H2" s="113"/>
      <c r="I2" s="113"/>
      <c r="J2" s="113"/>
      <c r="K2" s="35"/>
      <c r="L2" s="35"/>
      <c r="M2" s="35"/>
      <c r="N2" s="35"/>
      <c r="O2" s="35"/>
      <c r="P2" s="35"/>
      <c r="Q2" s="35"/>
      <c r="R2" s="35"/>
      <c r="S2" s="35"/>
    </row>
    <row r="3" spans="1:19" ht="16.5" customHeight="1" x14ac:dyDescent="0.25">
      <c r="A3" s="173" t="s">
        <v>19</v>
      </c>
      <c r="B3" s="125" t="s">
        <v>0</v>
      </c>
      <c r="C3" s="152" t="s">
        <v>1</v>
      </c>
      <c r="D3" s="146" t="s">
        <v>78</v>
      </c>
      <c r="E3" s="147"/>
      <c r="F3" s="147"/>
      <c r="G3" s="147"/>
      <c r="H3" s="147"/>
      <c r="I3" s="147"/>
      <c r="J3" s="148"/>
      <c r="K3" s="20"/>
      <c r="L3" s="20"/>
      <c r="M3" s="20"/>
      <c r="N3" s="20"/>
      <c r="O3" s="20"/>
      <c r="P3" s="20"/>
      <c r="Q3" s="20"/>
      <c r="R3" s="20"/>
      <c r="S3" s="20"/>
    </row>
    <row r="4" spans="1:19" s="1" customFormat="1" ht="38.25" customHeight="1" x14ac:dyDescent="0.25">
      <c r="A4" s="174"/>
      <c r="B4" s="126"/>
      <c r="C4" s="153"/>
      <c r="D4" s="17" t="s">
        <v>79</v>
      </c>
      <c r="E4" s="17" t="s">
        <v>80</v>
      </c>
      <c r="F4" s="17" t="s">
        <v>81</v>
      </c>
      <c r="G4" s="17" t="s">
        <v>82</v>
      </c>
      <c r="H4" s="17" t="s">
        <v>83</v>
      </c>
      <c r="I4" s="17" t="s">
        <v>84</v>
      </c>
      <c r="J4" s="17" t="s">
        <v>53</v>
      </c>
      <c r="K4" s="20"/>
      <c r="L4" s="20"/>
      <c r="M4" s="20"/>
      <c r="N4" s="20"/>
      <c r="O4" s="20"/>
      <c r="P4" s="20"/>
      <c r="Q4" s="20"/>
      <c r="R4" s="20"/>
      <c r="S4" s="20"/>
    </row>
    <row r="5" spans="1:19" s="1" customFormat="1" ht="18.75" customHeight="1" x14ac:dyDescent="0.25">
      <c r="A5" s="149" t="s">
        <v>94</v>
      </c>
      <c r="B5" s="149"/>
      <c r="C5" s="149"/>
      <c r="D5" s="149"/>
      <c r="E5" s="149"/>
      <c r="F5" s="149"/>
      <c r="G5" s="149"/>
      <c r="H5" s="149"/>
      <c r="I5" s="149"/>
      <c r="J5" s="149"/>
      <c r="K5" s="21"/>
      <c r="L5" s="21"/>
      <c r="M5" s="21"/>
      <c r="N5" s="21"/>
      <c r="O5" s="21"/>
      <c r="P5" s="21"/>
      <c r="Q5" s="21"/>
      <c r="R5" s="21"/>
      <c r="S5" s="22"/>
    </row>
    <row r="6" spans="1:19" s="1" customFormat="1" ht="18.75" customHeight="1" x14ac:dyDescent="0.25">
      <c r="A6" s="115">
        <v>1</v>
      </c>
      <c r="B6" s="144" t="s">
        <v>61</v>
      </c>
      <c r="C6" s="62" t="s">
        <v>2</v>
      </c>
      <c r="D6" s="89"/>
      <c r="E6" s="89"/>
      <c r="F6" s="89"/>
      <c r="G6" s="89"/>
      <c r="H6" s="89"/>
      <c r="I6" s="89">
        <v>58</v>
      </c>
      <c r="J6" s="89">
        <f>SUM(I6)</f>
        <v>58</v>
      </c>
      <c r="K6" s="19"/>
      <c r="L6" s="19"/>
      <c r="M6" s="19"/>
      <c r="N6" s="19"/>
      <c r="O6" s="19"/>
      <c r="P6" s="19"/>
      <c r="Q6" s="19"/>
      <c r="R6" s="16"/>
      <c r="S6" s="16"/>
    </row>
    <row r="7" spans="1:19" s="1" customFormat="1" ht="18.75" customHeight="1" x14ac:dyDescent="0.25">
      <c r="A7" s="115"/>
      <c r="B7" s="144"/>
      <c r="C7" s="38" t="s">
        <v>3</v>
      </c>
      <c r="D7" s="91"/>
      <c r="E7" s="91"/>
      <c r="F7" s="91"/>
      <c r="G7" s="91">
        <v>2</v>
      </c>
      <c r="H7" s="91">
        <v>2</v>
      </c>
      <c r="I7" s="91">
        <v>50</v>
      </c>
      <c r="J7" s="91">
        <v>54</v>
      </c>
      <c r="K7" s="19"/>
      <c r="L7" s="19"/>
      <c r="M7" s="19"/>
      <c r="N7" s="19"/>
      <c r="O7" s="19"/>
      <c r="P7" s="19"/>
      <c r="Q7" s="19"/>
      <c r="R7" s="16"/>
      <c r="S7" s="16"/>
    </row>
    <row r="8" spans="1:19" s="1" customFormat="1" ht="18.75" customHeight="1" x14ac:dyDescent="0.25">
      <c r="A8" s="115"/>
      <c r="B8" s="144"/>
      <c r="C8" s="38" t="s">
        <v>6</v>
      </c>
      <c r="D8" s="91"/>
      <c r="E8" s="91"/>
      <c r="F8" s="91"/>
      <c r="G8" s="91"/>
      <c r="H8" s="91"/>
      <c r="I8" s="91">
        <v>56</v>
      </c>
      <c r="J8" s="91">
        <f>SUM(I8)</f>
        <v>56</v>
      </c>
      <c r="K8" s="19"/>
      <c r="L8" s="19"/>
      <c r="M8" s="19"/>
      <c r="N8" s="19"/>
      <c r="O8" s="19"/>
      <c r="P8" s="19"/>
      <c r="Q8" s="19"/>
      <c r="R8" s="16"/>
      <c r="S8" s="16"/>
    </row>
    <row r="9" spans="1:19" s="1" customFormat="1" ht="18.75" customHeight="1" x14ac:dyDescent="0.25">
      <c r="A9" s="115"/>
      <c r="B9" s="144"/>
      <c r="C9" s="38" t="s">
        <v>54</v>
      </c>
      <c r="D9" s="91"/>
      <c r="E9" s="91"/>
      <c r="F9" s="91"/>
      <c r="G9" s="91"/>
      <c r="H9" s="91"/>
      <c r="I9" s="91">
        <v>11</v>
      </c>
      <c r="J9" s="91">
        <f>SUM(I9)</f>
        <v>11</v>
      </c>
      <c r="K9" s="19"/>
      <c r="L9" s="19"/>
      <c r="M9" s="19"/>
      <c r="N9" s="19"/>
      <c r="O9" s="19"/>
      <c r="P9" s="19"/>
      <c r="Q9" s="19"/>
      <c r="R9" s="16"/>
      <c r="S9" s="16"/>
    </row>
    <row r="10" spans="1:19" s="1" customFormat="1" ht="18.75" customHeight="1" x14ac:dyDescent="0.25">
      <c r="A10" s="115"/>
      <c r="B10" s="144"/>
      <c r="C10" s="38" t="s">
        <v>8</v>
      </c>
      <c r="D10" s="91"/>
      <c r="E10" s="91"/>
      <c r="F10" s="91"/>
      <c r="G10" s="91"/>
      <c r="H10" s="91">
        <v>1</v>
      </c>
      <c r="I10" s="91">
        <v>8</v>
      </c>
      <c r="J10" s="91">
        <f>SUM(H10:I10)</f>
        <v>9</v>
      </c>
      <c r="K10" s="19"/>
      <c r="L10" s="19"/>
      <c r="M10" s="19"/>
      <c r="N10" s="19"/>
      <c r="O10" s="19"/>
      <c r="P10" s="19"/>
      <c r="Q10" s="19"/>
      <c r="R10" s="16"/>
      <c r="S10" s="16"/>
    </row>
    <row r="11" spans="1:19" s="1" customFormat="1" ht="18.75" customHeight="1" x14ac:dyDescent="0.25">
      <c r="A11" s="115"/>
      <c r="B11" s="144"/>
      <c r="C11" s="38" t="s">
        <v>9</v>
      </c>
      <c r="D11" s="91"/>
      <c r="E11" s="91"/>
      <c r="F11" s="91"/>
      <c r="G11" s="91">
        <v>2</v>
      </c>
      <c r="H11" s="91"/>
      <c r="I11" s="91">
        <v>15</v>
      </c>
      <c r="J11" s="91">
        <v>17</v>
      </c>
      <c r="K11" s="19"/>
      <c r="L11" s="19"/>
      <c r="M11" s="19"/>
      <c r="N11" s="19"/>
      <c r="O11" s="19"/>
      <c r="P11" s="19"/>
      <c r="Q11" s="19"/>
      <c r="R11" s="16"/>
      <c r="S11" s="16"/>
    </row>
    <row r="12" spans="1:19" s="1" customFormat="1" ht="18.75" customHeight="1" x14ac:dyDescent="0.25">
      <c r="A12" s="115"/>
      <c r="B12" s="144"/>
      <c r="C12" s="38" t="s">
        <v>5</v>
      </c>
      <c r="D12" s="91"/>
      <c r="E12" s="91"/>
      <c r="F12" s="91"/>
      <c r="G12" s="91">
        <v>3</v>
      </c>
      <c r="H12" s="91">
        <v>2</v>
      </c>
      <c r="I12" s="91">
        <v>20</v>
      </c>
      <c r="J12" s="91">
        <f>SUM(G12:I12)</f>
        <v>25</v>
      </c>
      <c r="K12" s="19"/>
      <c r="L12" s="19"/>
      <c r="M12" s="19"/>
      <c r="N12" s="19"/>
      <c r="O12" s="19"/>
      <c r="P12" s="19"/>
      <c r="Q12" s="19"/>
      <c r="R12" s="16"/>
      <c r="S12" s="16"/>
    </row>
    <row r="13" spans="1:19" s="1" customFormat="1" ht="18.75" customHeight="1" x14ac:dyDescent="0.25">
      <c r="A13" s="116"/>
      <c r="B13" s="123"/>
      <c r="C13" s="43" t="s">
        <v>20</v>
      </c>
      <c r="D13" s="39">
        <f t="shared" ref="D13:J13" si="0">SUM(D6:D12)</f>
        <v>0</v>
      </c>
      <c r="E13" s="39">
        <f t="shared" si="0"/>
        <v>0</v>
      </c>
      <c r="F13" s="39">
        <f t="shared" si="0"/>
        <v>0</v>
      </c>
      <c r="G13" s="39">
        <f t="shared" si="0"/>
        <v>7</v>
      </c>
      <c r="H13" s="39">
        <f t="shared" si="0"/>
        <v>5</v>
      </c>
      <c r="I13" s="39">
        <f t="shared" si="0"/>
        <v>218</v>
      </c>
      <c r="J13" s="39">
        <f t="shared" si="0"/>
        <v>230</v>
      </c>
      <c r="K13" s="16"/>
      <c r="L13" s="16"/>
      <c r="M13" s="16"/>
      <c r="N13" s="16"/>
      <c r="O13" s="16"/>
      <c r="P13" s="16"/>
      <c r="Q13" s="16"/>
      <c r="R13" s="16"/>
      <c r="S13" s="16"/>
    </row>
    <row r="14" spans="1:19" s="1" customFormat="1" ht="18.75" customHeight="1" x14ac:dyDescent="0.25">
      <c r="A14" s="114">
        <v>2</v>
      </c>
      <c r="B14" s="166" t="s">
        <v>62</v>
      </c>
      <c r="C14" s="38" t="s">
        <v>11</v>
      </c>
      <c r="D14" s="91"/>
      <c r="E14" s="91"/>
      <c r="F14" s="91"/>
      <c r="G14" s="91"/>
      <c r="H14" s="91"/>
      <c r="I14" s="91">
        <v>29</v>
      </c>
      <c r="J14" s="91">
        <v>29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1:19" s="1" customFormat="1" ht="18.75" customHeight="1" x14ac:dyDescent="0.25">
      <c r="A15" s="115"/>
      <c r="B15" s="167"/>
      <c r="C15" s="38" t="s">
        <v>3</v>
      </c>
      <c r="D15" s="91"/>
      <c r="E15" s="91"/>
      <c r="F15" s="91"/>
      <c r="G15" s="91">
        <v>2</v>
      </c>
      <c r="H15" s="91"/>
      <c r="I15" s="91">
        <v>75</v>
      </c>
      <c r="J15" s="91">
        <v>75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1:19" s="1" customFormat="1" ht="18.75" customHeight="1" x14ac:dyDescent="0.25">
      <c r="A16" s="115"/>
      <c r="B16" s="167"/>
      <c r="C16" s="38" t="s">
        <v>6</v>
      </c>
      <c r="D16" s="91"/>
      <c r="E16" s="91"/>
      <c r="F16" s="91"/>
      <c r="G16" s="91"/>
      <c r="H16" s="91"/>
      <c r="I16" s="91">
        <v>36</v>
      </c>
      <c r="J16" s="91">
        <v>36</v>
      </c>
      <c r="K16" s="19"/>
      <c r="L16" s="19"/>
      <c r="M16" s="19"/>
      <c r="N16" s="19"/>
      <c r="O16" s="19"/>
      <c r="P16" s="19"/>
      <c r="Q16" s="19"/>
      <c r="R16" s="19"/>
      <c r="S16" s="19"/>
    </row>
    <row r="17" spans="1:19" s="1" customFormat="1" ht="18.75" customHeight="1" x14ac:dyDescent="0.25">
      <c r="A17" s="115"/>
      <c r="B17" s="167"/>
      <c r="C17" s="38" t="s">
        <v>8</v>
      </c>
      <c r="D17" s="91"/>
      <c r="E17" s="91"/>
      <c r="F17" s="91"/>
      <c r="G17" s="91">
        <v>2</v>
      </c>
      <c r="H17" s="91"/>
      <c r="I17" s="91">
        <v>35</v>
      </c>
      <c r="J17" s="91">
        <v>37</v>
      </c>
      <c r="K17" s="19"/>
      <c r="L17" s="19"/>
      <c r="M17" s="19"/>
      <c r="N17" s="19"/>
      <c r="O17" s="19"/>
      <c r="P17" s="19"/>
      <c r="Q17" s="19"/>
      <c r="R17" s="19"/>
      <c r="S17" s="19"/>
    </row>
    <row r="18" spans="1:19" s="1" customFormat="1" ht="18.75" customHeight="1" x14ac:dyDescent="0.25">
      <c r="A18" s="115"/>
      <c r="B18" s="167"/>
      <c r="C18" s="38" t="s">
        <v>9</v>
      </c>
      <c r="D18" s="91"/>
      <c r="E18" s="91">
        <v>1</v>
      </c>
      <c r="F18" s="91">
        <v>1</v>
      </c>
      <c r="G18" s="91"/>
      <c r="H18" s="91"/>
      <c r="I18" s="91">
        <v>2</v>
      </c>
      <c r="J18" s="91">
        <v>4</v>
      </c>
      <c r="K18" s="19"/>
      <c r="L18" s="19"/>
      <c r="M18" s="19"/>
      <c r="N18" s="19"/>
      <c r="O18" s="19"/>
      <c r="P18" s="19"/>
      <c r="Q18" s="19"/>
      <c r="R18" s="19"/>
      <c r="S18" s="19"/>
    </row>
    <row r="19" spans="1:19" s="1" customFormat="1" ht="18.75" customHeight="1" x14ac:dyDescent="0.25">
      <c r="A19" s="116"/>
      <c r="B19" s="167"/>
      <c r="C19" s="43" t="s">
        <v>20</v>
      </c>
      <c r="D19" s="39">
        <f t="shared" ref="D19:J19" si="1">SUM(D14:D18)</f>
        <v>0</v>
      </c>
      <c r="E19" s="39">
        <f t="shared" si="1"/>
        <v>1</v>
      </c>
      <c r="F19" s="39">
        <f t="shared" si="1"/>
        <v>1</v>
      </c>
      <c r="G19" s="39">
        <f t="shared" si="1"/>
        <v>4</v>
      </c>
      <c r="H19" s="39">
        <f t="shared" si="1"/>
        <v>0</v>
      </c>
      <c r="I19" s="39">
        <f t="shared" si="1"/>
        <v>177</v>
      </c>
      <c r="J19" s="39">
        <f t="shared" si="1"/>
        <v>181</v>
      </c>
      <c r="K19" s="16"/>
      <c r="L19" s="16"/>
      <c r="M19" s="16"/>
      <c r="N19" s="16"/>
      <c r="O19" s="16"/>
      <c r="P19" s="16"/>
      <c r="Q19" s="16"/>
      <c r="R19" s="16"/>
      <c r="S19" s="16"/>
    </row>
    <row r="20" spans="1:19" s="1" customFormat="1" ht="18.75" customHeight="1" x14ac:dyDescent="0.25">
      <c r="A20" s="114">
        <v>3</v>
      </c>
      <c r="B20" s="166" t="s">
        <v>63</v>
      </c>
      <c r="C20" s="38" t="s">
        <v>12</v>
      </c>
      <c r="D20" s="91"/>
      <c r="E20" s="91"/>
      <c r="F20" s="91"/>
      <c r="G20" s="91"/>
      <c r="H20" s="91"/>
      <c r="I20" s="91"/>
      <c r="J20" s="91"/>
      <c r="K20" s="19"/>
      <c r="L20" s="19"/>
      <c r="M20" s="19"/>
      <c r="N20" s="16"/>
      <c r="O20" s="16"/>
      <c r="P20" s="16"/>
      <c r="Q20" s="16"/>
      <c r="R20" s="16"/>
      <c r="S20" s="16"/>
    </row>
    <row r="21" spans="1:19" s="1" customFormat="1" ht="18.75" customHeight="1" x14ac:dyDescent="0.25">
      <c r="A21" s="115"/>
      <c r="B21" s="167"/>
      <c r="C21" s="38" t="s">
        <v>21</v>
      </c>
      <c r="D21" s="91"/>
      <c r="E21" s="91"/>
      <c r="F21" s="91"/>
      <c r="G21" s="91"/>
      <c r="H21" s="91"/>
      <c r="I21" s="91"/>
      <c r="J21" s="91"/>
      <c r="K21" s="19"/>
      <c r="L21" s="19"/>
      <c r="M21" s="19"/>
      <c r="N21" s="16"/>
      <c r="O21" s="16"/>
      <c r="P21" s="16"/>
      <c r="Q21" s="16"/>
      <c r="R21" s="16"/>
      <c r="S21" s="16"/>
    </row>
    <row r="22" spans="1:19" s="1" customFormat="1" ht="18.75" customHeight="1" x14ac:dyDescent="0.25">
      <c r="A22" s="115"/>
      <c r="B22" s="167"/>
      <c r="C22" s="38" t="s">
        <v>13</v>
      </c>
      <c r="D22" s="91"/>
      <c r="E22" s="91"/>
      <c r="F22" s="91"/>
      <c r="G22" s="91">
        <v>1</v>
      </c>
      <c r="H22" s="91"/>
      <c r="I22" s="91">
        <v>10</v>
      </c>
      <c r="J22" s="91">
        <f>SUM(G22:I22)</f>
        <v>11</v>
      </c>
      <c r="K22" s="19"/>
      <c r="L22" s="19"/>
      <c r="M22" s="19"/>
      <c r="N22" s="16"/>
      <c r="O22" s="16"/>
      <c r="P22" s="16"/>
      <c r="Q22" s="16"/>
      <c r="R22" s="16"/>
      <c r="S22" s="16"/>
    </row>
    <row r="23" spans="1:19" s="1" customFormat="1" ht="18.75" customHeight="1" x14ac:dyDescent="0.25">
      <c r="A23" s="115"/>
      <c r="B23" s="167"/>
      <c r="C23" s="38" t="s">
        <v>14</v>
      </c>
      <c r="D23" s="91"/>
      <c r="E23" s="91"/>
      <c r="F23" s="91"/>
      <c r="G23" s="91"/>
      <c r="H23" s="91"/>
      <c r="I23" s="91"/>
      <c r="J23" s="91"/>
      <c r="K23" s="19"/>
      <c r="L23" s="19"/>
      <c r="M23" s="19"/>
      <c r="N23" s="16"/>
      <c r="O23" s="16"/>
      <c r="P23" s="16"/>
      <c r="Q23" s="16"/>
      <c r="R23" s="16"/>
      <c r="S23" s="16"/>
    </row>
    <row r="24" spans="1:19" s="1" customFormat="1" ht="18.75" customHeight="1" x14ac:dyDescent="0.25">
      <c r="A24" s="116"/>
      <c r="B24" s="168"/>
      <c r="C24" s="43" t="s">
        <v>20</v>
      </c>
      <c r="D24" s="39">
        <f t="shared" ref="D24:J24" si="2">SUM(D20:D23)</f>
        <v>0</v>
      </c>
      <c r="E24" s="39">
        <f t="shared" si="2"/>
        <v>0</v>
      </c>
      <c r="F24" s="39">
        <f t="shared" si="2"/>
        <v>0</v>
      </c>
      <c r="G24" s="39">
        <f t="shared" si="2"/>
        <v>1</v>
      </c>
      <c r="H24" s="39">
        <f t="shared" si="2"/>
        <v>0</v>
      </c>
      <c r="I24" s="39">
        <f t="shared" si="2"/>
        <v>10</v>
      </c>
      <c r="J24" s="39">
        <f t="shared" si="2"/>
        <v>11</v>
      </c>
      <c r="K24" s="16"/>
      <c r="L24" s="16"/>
      <c r="M24" s="16"/>
      <c r="N24" s="16"/>
      <c r="O24" s="16"/>
      <c r="P24" s="16"/>
      <c r="Q24" s="16"/>
      <c r="R24" s="16"/>
      <c r="S24" s="16"/>
    </row>
    <row r="25" spans="1:19" s="1" customFormat="1" ht="18.75" customHeight="1" x14ac:dyDescent="0.25">
      <c r="A25" s="114">
        <v>4</v>
      </c>
      <c r="B25" s="166" t="s">
        <v>64</v>
      </c>
      <c r="C25" s="38" t="s">
        <v>3</v>
      </c>
      <c r="D25" s="91"/>
      <c r="E25" s="91"/>
      <c r="F25" s="91">
        <v>2</v>
      </c>
      <c r="G25" s="91"/>
      <c r="H25" s="91"/>
      <c r="I25" s="91">
        <v>173</v>
      </c>
      <c r="J25" s="91">
        <f>SUM(F25:I25)</f>
        <v>175</v>
      </c>
      <c r="K25" s="19"/>
      <c r="L25" s="19"/>
      <c r="M25" s="19"/>
      <c r="N25" s="19"/>
      <c r="O25" s="19"/>
      <c r="P25" s="19"/>
      <c r="Q25" s="16"/>
      <c r="R25" s="16"/>
      <c r="S25" s="16"/>
    </row>
    <row r="26" spans="1:19" s="1" customFormat="1" ht="18.75" customHeight="1" x14ac:dyDescent="0.25">
      <c r="A26" s="115"/>
      <c r="B26" s="167"/>
      <c r="C26" s="38" t="s">
        <v>4</v>
      </c>
      <c r="D26" s="91"/>
      <c r="E26" s="91"/>
      <c r="F26" s="91"/>
      <c r="G26" s="91"/>
      <c r="H26" s="91"/>
      <c r="I26" s="91">
        <v>11</v>
      </c>
      <c r="J26" s="91">
        <f>SUM(I26)</f>
        <v>11</v>
      </c>
      <c r="K26" s="19"/>
      <c r="L26" s="19"/>
      <c r="M26" s="19"/>
      <c r="N26" s="19"/>
      <c r="O26" s="19"/>
      <c r="P26" s="19"/>
      <c r="Q26" s="16"/>
      <c r="R26" s="16"/>
      <c r="S26" s="16"/>
    </row>
    <row r="27" spans="1:19" s="1" customFormat="1" ht="18.75" customHeight="1" x14ac:dyDescent="0.25">
      <c r="A27" s="115"/>
      <c r="B27" s="167"/>
      <c r="C27" s="38" t="s">
        <v>22</v>
      </c>
      <c r="D27" s="91"/>
      <c r="E27" s="91">
        <v>1</v>
      </c>
      <c r="F27" s="91">
        <v>1</v>
      </c>
      <c r="G27" s="91"/>
      <c r="H27" s="91"/>
      <c r="I27" s="91">
        <v>28</v>
      </c>
      <c r="J27" s="91">
        <f>SUM(E27:I27)</f>
        <v>30</v>
      </c>
      <c r="K27" s="19"/>
      <c r="L27" s="19"/>
      <c r="M27" s="19"/>
      <c r="N27" s="19"/>
      <c r="O27" s="19"/>
      <c r="P27" s="19"/>
      <c r="Q27" s="16"/>
      <c r="R27" s="16"/>
      <c r="S27" s="16"/>
    </row>
    <row r="28" spans="1:19" s="1" customFormat="1" ht="18.75" customHeight="1" x14ac:dyDescent="0.25">
      <c r="A28" s="116"/>
      <c r="B28" s="168"/>
      <c r="C28" s="43" t="s">
        <v>20</v>
      </c>
      <c r="D28" s="39">
        <f t="shared" ref="D28:J28" si="3">SUM(D25:D27)</f>
        <v>0</v>
      </c>
      <c r="E28" s="39">
        <f t="shared" si="3"/>
        <v>1</v>
      </c>
      <c r="F28" s="39">
        <f t="shared" si="3"/>
        <v>3</v>
      </c>
      <c r="G28" s="39">
        <f t="shared" si="3"/>
        <v>0</v>
      </c>
      <c r="H28" s="39">
        <f t="shared" si="3"/>
        <v>0</v>
      </c>
      <c r="I28" s="39">
        <f t="shared" si="3"/>
        <v>212</v>
      </c>
      <c r="J28" s="39">
        <f t="shared" si="3"/>
        <v>216</v>
      </c>
      <c r="K28" s="16"/>
      <c r="L28" s="16"/>
      <c r="M28" s="16"/>
      <c r="N28" s="16"/>
      <c r="O28" s="16"/>
      <c r="P28" s="16"/>
      <c r="Q28" s="16"/>
      <c r="R28" s="16"/>
      <c r="S28" s="16"/>
    </row>
    <row r="29" spans="1:19" s="1" customFormat="1" ht="18.75" customHeight="1" x14ac:dyDescent="0.25">
      <c r="A29" s="114">
        <v>5</v>
      </c>
      <c r="B29" s="166" t="s">
        <v>65</v>
      </c>
      <c r="C29" s="38" t="s">
        <v>66</v>
      </c>
      <c r="D29" s="91"/>
      <c r="E29" s="91"/>
      <c r="F29" s="91">
        <v>1</v>
      </c>
      <c r="G29" s="91">
        <v>2</v>
      </c>
      <c r="H29" s="91">
        <v>9</v>
      </c>
      <c r="I29" s="91">
        <v>53</v>
      </c>
      <c r="J29" s="91">
        <f>SUM(F29:I29)</f>
        <v>65</v>
      </c>
      <c r="K29" s="19"/>
      <c r="L29" s="19"/>
      <c r="M29" s="19"/>
      <c r="N29" s="19"/>
      <c r="O29" s="19"/>
      <c r="P29" s="19"/>
      <c r="Q29" s="19"/>
      <c r="R29" s="19"/>
      <c r="S29" s="19"/>
    </row>
    <row r="30" spans="1:19" s="1" customFormat="1" ht="18.75" customHeight="1" x14ac:dyDescent="0.25">
      <c r="A30" s="115"/>
      <c r="B30" s="167"/>
      <c r="C30" s="38" t="s">
        <v>15</v>
      </c>
      <c r="D30" s="91"/>
      <c r="E30" s="91"/>
      <c r="F30" s="91">
        <v>1</v>
      </c>
      <c r="G30" s="91">
        <v>3</v>
      </c>
      <c r="H30" s="91">
        <v>22</v>
      </c>
      <c r="I30" s="91">
        <v>63</v>
      </c>
      <c r="J30" s="91">
        <f>SUM(F30:I30)</f>
        <v>89</v>
      </c>
      <c r="K30" s="19"/>
      <c r="L30" s="19"/>
      <c r="M30" s="19"/>
      <c r="N30" s="19"/>
      <c r="O30" s="19"/>
      <c r="P30" s="19"/>
      <c r="Q30" s="19"/>
      <c r="R30" s="19"/>
      <c r="S30" s="19"/>
    </row>
    <row r="31" spans="1:19" s="1" customFormat="1" ht="18.75" customHeight="1" x14ac:dyDescent="0.25">
      <c r="A31" s="115"/>
      <c r="B31" s="167"/>
      <c r="C31" s="38" t="s">
        <v>10</v>
      </c>
      <c r="D31" s="91"/>
      <c r="E31" s="91"/>
      <c r="F31" s="91"/>
      <c r="G31" s="91"/>
      <c r="H31" s="91"/>
      <c r="I31" s="91">
        <v>22</v>
      </c>
      <c r="J31" s="91">
        <f>SUM(I31)</f>
        <v>22</v>
      </c>
      <c r="K31" s="19"/>
      <c r="L31" s="19"/>
      <c r="M31" s="19"/>
      <c r="N31" s="19"/>
      <c r="O31" s="19"/>
      <c r="P31" s="19"/>
      <c r="Q31" s="19"/>
      <c r="R31" s="19"/>
      <c r="S31" s="19"/>
    </row>
    <row r="32" spans="1:19" s="1" customFormat="1" ht="18.75" customHeight="1" x14ac:dyDescent="0.25">
      <c r="A32" s="115"/>
      <c r="B32" s="167"/>
      <c r="C32" s="38" t="s">
        <v>67</v>
      </c>
      <c r="D32" s="91"/>
      <c r="E32" s="91"/>
      <c r="F32" s="91"/>
      <c r="G32" s="91"/>
      <c r="H32" s="91"/>
      <c r="I32" s="91"/>
      <c r="J32" s="91"/>
      <c r="K32" s="19"/>
      <c r="L32" s="19"/>
      <c r="M32" s="19"/>
      <c r="N32" s="19"/>
      <c r="O32" s="19"/>
      <c r="P32" s="19"/>
      <c r="Q32" s="19"/>
      <c r="R32" s="19"/>
      <c r="S32" s="19"/>
    </row>
    <row r="33" spans="1:19" s="1" customFormat="1" ht="18.75" customHeight="1" x14ac:dyDescent="0.25">
      <c r="A33" s="116"/>
      <c r="B33" s="168"/>
      <c r="C33" s="43" t="s">
        <v>20</v>
      </c>
      <c r="D33" s="39">
        <f t="shared" ref="D33:J33" si="4">SUM(D29:D32)</f>
        <v>0</v>
      </c>
      <c r="E33" s="39">
        <f t="shared" si="4"/>
        <v>0</v>
      </c>
      <c r="F33" s="39">
        <f t="shared" si="4"/>
        <v>2</v>
      </c>
      <c r="G33" s="39">
        <f t="shared" si="4"/>
        <v>5</v>
      </c>
      <c r="H33" s="39">
        <f t="shared" si="4"/>
        <v>31</v>
      </c>
      <c r="I33" s="39">
        <f t="shared" si="4"/>
        <v>138</v>
      </c>
      <c r="J33" s="39">
        <f t="shared" si="4"/>
        <v>176</v>
      </c>
      <c r="K33" s="16"/>
      <c r="L33" s="16"/>
      <c r="M33" s="16"/>
      <c r="N33" s="16"/>
      <c r="O33" s="16"/>
      <c r="P33" s="16"/>
      <c r="Q33" s="16"/>
      <c r="R33" s="16"/>
      <c r="S33" s="16"/>
    </row>
    <row r="34" spans="1:19" s="1" customFormat="1" ht="18.75" customHeight="1" x14ac:dyDescent="0.25">
      <c r="A34" s="114">
        <v>6</v>
      </c>
      <c r="B34" s="166" t="s">
        <v>68</v>
      </c>
      <c r="C34" s="38" t="s">
        <v>3</v>
      </c>
      <c r="D34" s="91"/>
      <c r="E34" s="91"/>
      <c r="F34" s="91"/>
      <c r="G34" s="91"/>
      <c r="H34" s="91"/>
      <c r="I34" s="91"/>
      <c r="J34" s="91"/>
      <c r="K34" s="19"/>
      <c r="L34" s="19"/>
      <c r="M34" s="16"/>
      <c r="N34" s="16"/>
      <c r="O34" s="16"/>
      <c r="P34" s="16"/>
      <c r="Q34" s="16"/>
      <c r="R34" s="16"/>
      <c r="S34" s="16"/>
    </row>
    <row r="35" spans="1:19" s="1" customFormat="1" ht="18.75" customHeight="1" x14ac:dyDescent="0.25">
      <c r="A35" s="115"/>
      <c r="B35" s="167"/>
      <c r="C35" s="38" t="s">
        <v>9</v>
      </c>
      <c r="D35" s="91"/>
      <c r="E35" s="91"/>
      <c r="F35" s="91"/>
      <c r="G35" s="91">
        <v>4</v>
      </c>
      <c r="H35" s="91">
        <v>4</v>
      </c>
      <c r="I35" s="91">
        <v>50</v>
      </c>
      <c r="J35" s="91">
        <v>58</v>
      </c>
      <c r="K35" s="19"/>
      <c r="L35" s="19"/>
      <c r="M35" s="16"/>
      <c r="N35" s="16"/>
      <c r="O35" s="16"/>
      <c r="P35" s="16"/>
      <c r="Q35" s="16"/>
      <c r="R35" s="16"/>
      <c r="S35" s="16"/>
    </row>
    <row r="36" spans="1:19" s="1" customFormat="1" ht="18.75" customHeight="1" x14ac:dyDescent="0.25">
      <c r="A36" s="115"/>
      <c r="B36" s="167"/>
      <c r="C36" s="38" t="s">
        <v>8</v>
      </c>
      <c r="D36" s="91"/>
      <c r="E36" s="91"/>
      <c r="F36" s="91"/>
      <c r="G36" s="91"/>
      <c r="H36" s="91"/>
      <c r="I36" s="91">
        <v>44</v>
      </c>
      <c r="J36" s="91">
        <f>SUM(I36)</f>
        <v>44</v>
      </c>
      <c r="K36" s="19"/>
      <c r="L36" s="19"/>
      <c r="M36" s="16"/>
      <c r="N36" s="16"/>
      <c r="O36" s="16"/>
      <c r="P36" s="16"/>
      <c r="Q36" s="16"/>
      <c r="R36" s="16"/>
      <c r="S36" s="16"/>
    </row>
    <row r="37" spans="1:19" s="1" customFormat="1" ht="18.75" customHeight="1" x14ac:dyDescent="0.25">
      <c r="A37" s="116"/>
      <c r="B37" s="168"/>
      <c r="C37" s="43" t="s">
        <v>20</v>
      </c>
      <c r="D37" s="39">
        <f t="shared" ref="D37:J37" si="5">SUM(D34:D36)</f>
        <v>0</v>
      </c>
      <c r="E37" s="39">
        <f t="shared" si="5"/>
        <v>0</v>
      </c>
      <c r="F37" s="39">
        <f t="shared" si="5"/>
        <v>0</v>
      </c>
      <c r="G37" s="39">
        <f t="shared" si="5"/>
        <v>4</v>
      </c>
      <c r="H37" s="39">
        <f t="shared" si="5"/>
        <v>4</v>
      </c>
      <c r="I37" s="39">
        <f t="shared" si="5"/>
        <v>94</v>
      </c>
      <c r="J37" s="39">
        <f t="shared" si="5"/>
        <v>102</v>
      </c>
      <c r="K37" s="16"/>
      <c r="L37" s="16"/>
      <c r="M37" s="16"/>
      <c r="N37" s="16"/>
      <c r="O37" s="16"/>
      <c r="P37" s="16"/>
      <c r="Q37" s="16"/>
      <c r="R37" s="16"/>
      <c r="S37" s="16"/>
    </row>
    <row r="38" spans="1:19" s="1" customFormat="1" ht="18.75" customHeight="1" x14ac:dyDescent="0.25">
      <c r="A38" s="114">
        <v>7</v>
      </c>
      <c r="B38" s="166" t="s">
        <v>69</v>
      </c>
      <c r="C38" s="38" t="s">
        <v>11</v>
      </c>
      <c r="D38" s="91"/>
      <c r="E38" s="91"/>
      <c r="F38" s="91"/>
      <c r="G38" s="91">
        <v>7</v>
      </c>
      <c r="H38" s="91">
        <v>3</v>
      </c>
      <c r="I38" s="91">
        <v>107</v>
      </c>
      <c r="J38" s="91">
        <f>SUM(G38:I38)</f>
        <v>117</v>
      </c>
      <c r="K38" s="19"/>
      <c r="L38" s="19"/>
      <c r="M38" s="19"/>
      <c r="N38" s="19"/>
      <c r="O38" s="19"/>
      <c r="P38" s="19"/>
      <c r="Q38" s="19"/>
      <c r="R38" s="19"/>
      <c r="S38" s="19"/>
    </row>
    <row r="39" spans="1:19" s="1" customFormat="1" ht="18.75" customHeight="1" x14ac:dyDescent="0.25">
      <c r="A39" s="115"/>
      <c r="B39" s="167"/>
      <c r="C39" s="38" t="s">
        <v>16</v>
      </c>
      <c r="D39" s="91"/>
      <c r="E39" s="91"/>
      <c r="F39" s="91"/>
      <c r="G39" s="91"/>
      <c r="H39" s="91"/>
      <c r="I39" s="91"/>
      <c r="J39" s="91"/>
      <c r="K39" s="19"/>
      <c r="L39" s="19"/>
      <c r="M39" s="19"/>
      <c r="N39" s="19"/>
      <c r="O39" s="19"/>
      <c r="P39" s="19"/>
      <c r="Q39" s="19"/>
      <c r="R39" s="19"/>
      <c r="S39" s="19"/>
    </row>
    <row r="40" spans="1:19" s="1" customFormat="1" ht="18.75" customHeight="1" x14ac:dyDescent="0.25">
      <c r="A40" s="116"/>
      <c r="B40" s="168"/>
      <c r="C40" s="43" t="s">
        <v>20</v>
      </c>
      <c r="D40" s="39">
        <f t="shared" ref="D40:J40" si="6">SUM(D38:D39)</f>
        <v>0</v>
      </c>
      <c r="E40" s="39">
        <f t="shared" si="6"/>
        <v>0</v>
      </c>
      <c r="F40" s="39">
        <f t="shared" si="6"/>
        <v>0</v>
      </c>
      <c r="G40" s="39">
        <f t="shared" si="6"/>
        <v>7</v>
      </c>
      <c r="H40" s="39">
        <f t="shared" si="6"/>
        <v>3</v>
      </c>
      <c r="I40" s="39">
        <f t="shared" si="6"/>
        <v>107</v>
      </c>
      <c r="J40" s="39">
        <f t="shared" si="6"/>
        <v>117</v>
      </c>
      <c r="K40" s="16"/>
      <c r="L40" s="16"/>
      <c r="M40" s="16"/>
      <c r="N40" s="16"/>
      <c r="O40" s="16"/>
      <c r="P40" s="16"/>
      <c r="Q40" s="16"/>
      <c r="R40" s="16"/>
      <c r="S40" s="16"/>
    </row>
    <row r="41" spans="1:19" s="1" customFormat="1" ht="18.75" customHeight="1" x14ac:dyDescent="0.25">
      <c r="A41" s="115">
        <v>8</v>
      </c>
      <c r="B41" s="170" t="s">
        <v>70</v>
      </c>
      <c r="C41" s="38" t="s">
        <v>2</v>
      </c>
      <c r="D41" s="91"/>
      <c r="E41" s="91"/>
      <c r="F41" s="91"/>
      <c r="G41" s="91"/>
      <c r="H41" s="91"/>
      <c r="I41" s="91"/>
      <c r="J41" s="91"/>
      <c r="K41" s="19"/>
      <c r="L41" s="19"/>
      <c r="M41" s="19"/>
      <c r="N41" s="19"/>
      <c r="O41" s="19"/>
      <c r="P41" s="19"/>
      <c r="Q41" s="16"/>
      <c r="R41" s="16"/>
      <c r="S41" s="16"/>
    </row>
    <row r="42" spans="1:19" s="1" customFormat="1" ht="18.75" customHeight="1" x14ac:dyDescent="0.25">
      <c r="A42" s="115"/>
      <c r="B42" s="171"/>
      <c r="C42" s="38" t="s">
        <v>6</v>
      </c>
      <c r="D42" s="91"/>
      <c r="E42" s="91"/>
      <c r="F42" s="91"/>
      <c r="G42" s="91"/>
      <c r="H42" s="91">
        <v>2</v>
      </c>
      <c r="I42" s="91">
        <v>67</v>
      </c>
      <c r="J42" s="91">
        <f>SUM(H42:I42)</f>
        <v>69</v>
      </c>
      <c r="K42" s="19"/>
      <c r="L42" s="19"/>
      <c r="M42" s="19"/>
      <c r="N42" s="19"/>
      <c r="O42" s="19"/>
      <c r="P42" s="19"/>
      <c r="Q42" s="16"/>
      <c r="R42" s="16"/>
      <c r="S42" s="16"/>
    </row>
    <row r="43" spans="1:19" s="1" customFormat="1" ht="18.75" customHeight="1" x14ac:dyDescent="0.25">
      <c r="A43" s="115"/>
      <c r="B43" s="171"/>
      <c r="C43" s="38" t="s">
        <v>71</v>
      </c>
      <c r="D43" s="91"/>
      <c r="E43" s="91"/>
      <c r="F43" s="91"/>
      <c r="G43" s="91"/>
      <c r="H43" s="91"/>
      <c r="I43" s="91">
        <v>22</v>
      </c>
      <c r="J43" s="91">
        <f>SUM(I43)</f>
        <v>22</v>
      </c>
      <c r="K43" s="19"/>
      <c r="L43" s="19"/>
      <c r="M43" s="19"/>
      <c r="N43" s="19"/>
      <c r="O43" s="19"/>
      <c r="P43" s="19"/>
      <c r="Q43" s="16"/>
      <c r="R43" s="16"/>
      <c r="S43" s="16"/>
    </row>
    <row r="44" spans="1:19" s="1" customFormat="1" ht="18.75" customHeight="1" x14ac:dyDescent="0.25">
      <c r="A44" s="115"/>
      <c r="B44" s="171"/>
      <c r="C44" s="38" t="s">
        <v>5</v>
      </c>
      <c r="D44" s="91"/>
      <c r="E44" s="91"/>
      <c r="F44" s="91"/>
      <c r="G44" s="91">
        <v>7</v>
      </c>
      <c r="H44" s="91"/>
      <c r="I44" s="91"/>
      <c r="J44" s="91">
        <f>SUM(G44:I44)</f>
        <v>7</v>
      </c>
      <c r="K44" s="19"/>
      <c r="L44" s="19"/>
      <c r="M44" s="19"/>
      <c r="N44" s="19"/>
      <c r="O44" s="19"/>
      <c r="P44" s="19"/>
      <c r="Q44" s="16"/>
      <c r="R44" s="16"/>
      <c r="S44" s="16"/>
    </row>
    <row r="45" spans="1:19" s="1" customFormat="1" ht="18.75" customHeight="1" x14ac:dyDescent="0.25">
      <c r="A45" s="116"/>
      <c r="B45" s="172"/>
      <c r="C45" s="43" t="s">
        <v>20</v>
      </c>
      <c r="D45" s="39">
        <f t="shared" ref="D45:J45" si="7">SUM(D41:D44)</f>
        <v>0</v>
      </c>
      <c r="E45" s="39">
        <f t="shared" si="7"/>
        <v>0</v>
      </c>
      <c r="F45" s="39">
        <f t="shared" si="7"/>
        <v>0</v>
      </c>
      <c r="G45" s="39">
        <f t="shared" si="7"/>
        <v>7</v>
      </c>
      <c r="H45" s="39">
        <f t="shared" si="7"/>
        <v>2</v>
      </c>
      <c r="I45" s="39">
        <f t="shared" si="7"/>
        <v>89</v>
      </c>
      <c r="J45" s="39">
        <f t="shared" si="7"/>
        <v>98</v>
      </c>
      <c r="K45" s="16"/>
      <c r="L45" s="16"/>
      <c r="M45" s="16"/>
      <c r="N45" s="16"/>
      <c r="O45" s="16"/>
      <c r="P45" s="16"/>
      <c r="Q45" s="16"/>
      <c r="R45" s="16"/>
      <c r="S45" s="16"/>
    </row>
    <row r="46" spans="1:19" s="1" customFormat="1" ht="18.75" customHeight="1" x14ac:dyDescent="0.25">
      <c r="A46" s="133" t="s">
        <v>95</v>
      </c>
      <c r="B46" s="134"/>
      <c r="C46" s="134"/>
      <c r="D46" s="134"/>
      <c r="E46" s="134"/>
      <c r="F46" s="134"/>
      <c r="G46" s="134"/>
      <c r="H46" s="134"/>
      <c r="I46" s="134"/>
      <c r="J46" s="135"/>
      <c r="K46" s="16"/>
      <c r="L46" s="16"/>
      <c r="M46" s="16"/>
      <c r="N46" s="16"/>
      <c r="O46" s="16"/>
      <c r="P46" s="16"/>
      <c r="Q46" s="16"/>
      <c r="R46" s="16"/>
      <c r="S46" s="16"/>
    </row>
    <row r="47" spans="1:19" s="1" customFormat="1" ht="18.75" customHeight="1" x14ac:dyDescent="0.25">
      <c r="A47" s="114">
        <v>9</v>
      </c>
      <c r="B47" s="166" t="s">
        <v>72</v>
      </c>
      <c r="C47" s="18" t="s">
        <v>12</v>
      </c>
      <c r="D47" s="91"/>
      <c r="E47" s="91"/>
      <c r="F47" s="91"/>
      <c r="G47" s="91"/>
      <c r="H47" s="91"/>
      <c r="I47" s="91"/>
      <c r="J47" s="91"/>
      <c r="K47" s="19"/>
      <c r="L47" s="19"/>
      <c r="M47" s="19"/>
      <c r="N47" s="19"/>
      <c r="O47" s="19"/>
      <c r="P47" s="19"/>
      <c r="Q47" s="19"/>
      <c r="R47" s="19"/>
      <c r="S47" s="16"/>
    </row>
    <row r="48" spans="1:19" s="1" customFormat="1" ht="18.75" customHeight="1" x14ac:dyDescent="0.25">
      <c r="A48" s="115"/>
      <c r="B48" s="167"/>
      <c r="C48" s="18" t="s">
        <v>17</v>
      </c>
      <c r="D48" s="91"/>
      <c r="E48" s="91"/>
      <c r="F48" s="91"/>
      <c r="G48" s="91"/>
      <c r="H48" s="91"/>
      <c r="I48" s="91">
        <v>95</v>
      </c>
      <c r="J48" s="91">
        <f>SUM(I48)</f>
        <v>95</v>
      </c>
      <c r="K48" s="19"/>
      <c r="L48" s="19"/>
      <c r="M48" s="19"/>
      <c r="N48" s="19"/>
      <c r="O48" s="19"/>
      <c r="P48" s="19"/>
      <c r="Q48" s="19"/>
      <c r="R48" s="19"/>
      <c r="S48" s="16"/>
    </row>
    <row r="49" spans="1:19" s="1" customFormat="1" ht="18.75" customHeight="1" x14ac:dyDescent="0.25">
      <c r="A49" s="116"/>
      <c r="B49" s="168"/>
      <c r="C49" s="43" t="s">
        <v>20</v>
      </c>
      <c r="D49" s="39">
        <f t="shared" ref="D49:J49" si="8">SUM(D47:D48)</f>
        <v>0</v>
      </c>
      <c r="E49" s="39">
        <f t="shared" si="8"/>
        <v>0</v>
      </c>
      <c r="F49" s="39">
        <f t="shared" si="8"/>
        <v>0</v>
      </c>
      <c r="G49" s="39">
        <f t="shared" si="8"/>
        <v>0</v>
      </c>
      <c r="H49" s="39">
        <f t="shared" si="8"/>
        <v>0</v>
      </c>
      <c r="I49" s="39">
        <f t="shared" si="8"/>
        <v>95</v>
      </c>
      <c r="J49" s="39">
        <f t="shared" si="8"/>
        <v>95</v>
      </c>
      <c r="K49" s="16"/>
      <c r="L49" s="16"/>
      <c r="M49" s="16"/>
      <c r="N49" s="16"/>
      <c r="O49" s="16"/>
      <c r="P49" s="16"/>
      <c r="Q49" s="16"/>
      <c r="R49" s="16"/>
      <c r="S49" s="16"/>
    </row>
    <row r="50" spans="1:19" s="1" customFormat="1" ht="18.75" customHeight="1" x14ac:dyDescent="0.25">
      <c r="A50" s="114">
        <v>10</v>
      </c>
      <c r="B50" s="166" t="s">
        <v>73</v>
      </c>
      <c r="C50" s="38" t="s">
        <v>18</v>
      </c>
      <c r="D50" s="91"/>
      <c r="E50" s="91"/>
      <c r="F50" s="91"/>
      <c r="G50" s="91"/>
      <c r="H50" s="91"/>
      <c r="I50" s="91">
        <v>27</v>
      </c>
      <c r="J50" s="91">
        <v>39</v>
      </c>
      <c r="K50" s="19"/>
      <c r="L50" s="19"/>
      <c r="M50" s="19"/>
      <c r="N50" s="19"/>
      <c r="O50" s="19"/>
      <c r="P50" s="19"/>
      <c r="Q50" s="19"/>
      <c r="R50" s="19"/>
      <c r="S50" s="16"/>
    </row>
    <row r="51" spans="1:19" s="1" customFormat="1" ht="18.75" customHeight="1" x14ac:dyDescent="0.25">
      <c r="A51" s="115"/>
      <c r="B51" s="167"/>
      <c r="C51" s="38" t="s">
        <v>74</v>
      </c>
      <c r="D51" s="91"/>
      <c r="E51" s="91"/>
      <c r="F51" s="91"/>
      <c r="G51" s="91"/>
      <c r="H51" s="91"/>
      <c r="I51" s="91">
        <v>12</v>
      </c>
      <c r="J51" s="91"/>
      <c r="K51" s="19"/>
      <c r="L51" s="19"/>
      <c r="M51" s="19"/>
      <c r="N51" s="19"/>
      <c r="O51" s="19"/>
      <c r="P51" s="19"/>
      <c r="Q51" s="19"/>
      <c r="R51" s="19"/>
      <c r="S51" s="16"/>
    </row>
    <row r="52" spans="1:19" s="1" customFormat="1" ht="18.75" customHeight="1" x14ac:dyDescent="0.25">
      <c r="A52" s="116"/>
      <c r="B52" s="168"/>
      <c r="C52" s="43" t="s">
        <v>20</v>
      </c>
      <c r="D52" s="39">
        <f t="shared" ref="D52:J52" si="9">SUM(D50:D51)</f>
        <v>0</v>
      </c>
      <c r="E52" s="39">
        <f t="shared" si="9"/>
        <v>0</v>
      </c>
      <c r="F52" s="39">
        <f t="shared" si="9"/>
        <v>0</v>
      </c>
      <c r="G52" s="39">
        <f t="shared" si="9"/>
        <v>0</v>
      </c>
      <c r="H52" s="39">
        <f t="shared" si="9"/>
        <v>0</v>
      </c>
      <c r="I52" s="39">
        <f t="shared" si="9"/>
        <v>39</v>
      </c>
      <c r="J52" s="39">
        <f t="shared" si="9"/>
        <v>39</v>
      </c>
      <c r="K52" s="16"/>
      <c r="L52" s="16"/>
      <c r="M52" s="16"/>
      <c r="N52" s="16"/>
      <c r="O52" s="16"/>
      <c r="P52" s="16"/>
      <c r="Q52" s="16"/>
      <c r="R52" s="16"/>
      <c r="S52" s="16"/>
    </row>
    <row r="53" spans="1:19" s="1" customFormat="1" ht="18.75" customHeight="1" x14ac:dyDescent="0.25">
      <c r="A53" s="114">
        <v>11</v>
      </c>
      <c r="B53" s="166" t="s">
        <v>75</v>
      </c>
      <c r="C53" s="38" t="s">
        <v>10</v>
      </c>
      <c r="D53" s="91"/>
      <c r="E53" s="91"/>
      <c r="F53" s="91">
        <v>2</v>
      </c>
      <c r="G53" s="91">
        <v>5</v>
      </c>
      <c r="H53" s="91">
        <v>17</v>
      </c>
      <c r="I53" s="91">
        <v>44</v>
      </c>
      <c r="J53" s="91">
        <f>SUM(F53:I53)</f>
        <v>68</v>
      </c>
      <c r="K53" s="19"/>
      <c r="L53" s="19"/>
      <c r="M53" s="19"/>
      <c r="N53" s="19"/>
      <c r="O53" s="19"/>
      <c r="P53" s="19"/>
      <c r="Q53" s="19"/>
      <c r="R53" s="19"/>
      <c r="S53" s="16"/>
    </row>
    <row r="54" spans="1:19" s="1" customFormat="1" ht="18.75" customHeight="1" x14ac:dyDescent="0.25">
      <c r="A54" s="115"/>
      <c r="B54" s="167"/>
      <c r="C54" s="38" t="s">
        <v>7</v>
      </c>
      <c r="D54" s="91"/>
      <c r="E54" s="91"/>
      <c r="F54" s="91"/>
      <c r="G54" s="91"/>
      <c r="H54" s="91"/>
      <c r="I54" s="91"/>
      <c r="J54" s="91"/>
      <c r="K54" s="19"/>
      <c r="L54" s="19"/>
      <c r="M54" s="19"/>
      <c r="N54" s="19"/>
      <c r="O54" s="19"/>
      <c r="P54" s="19"/>
      <c r="Q54" s="19"/>
      <c r="R54" s="19"/>
      <c r="S54" s="16"/>
    </row>
    <row r="55" spans="1:19" s="1" customFormat="1" ht="18.75" customHeight="1" x14ac:dyDescent="0.25">
      <c r="A55" s="116"/>
      <c r="B55" s="168"/>
      <c r="C55" s="43" t="s">
        <v>20</v>
      </c>
      <c r="D55" s="39">
        <f t="shared" ref="D55:J55" si="10">SUM(D53:D54)</f>
        <v>0</v>
      </c>
      <c r="E55" s="39">
        <f t="shared" si="10"/>
        <v>0</v>
      </c>
      <c r="F55" s="39">
        <f t="shared" si="10"/>
        <v>2</v>
      </c>
      <c r="G55" s="39">
        <f t="shared" si="10"/>
        <v>5</v>
      </c>
      <c r="H55" s="39">
        <f t="shared" si="10"/>
        <v>17</v>
      </c>
      <c r="I55" s="39">
        <f t="shared" si="10"/>
        <v>44</v>
      </c>
      <c r="J55" s="39">
        <f t="shared" si="10"/>
        <v>68</v>
      </c>
      <c r="K55" s="16"/>
      <c r="L55" s="16"/>
      <c r="M55" s="16"/>
      <c r="N55" s="16"/>
      <c r="O55" s="16"/>
      <c r="P55" s="16"/>
      <c r="Q55" s="16"/>
      <c r="R55" s="16"/>
      <c r="S55" s="16"/>
    </row>
    <row r="56" spans="1:19" s="1" customFormat="1" ht="18.75" customHeight="1" x14ac:dyDescent="0.25">
      <c r="A56" s="133" t="s">
        <v>96</v>
      </c>
      <c r="B56" s="134"/>
      <c r="C56" s="134"/>
      <c r="D56" s="134"/>
      <c r="E56" s="134"/>
      <c r="F56" s="134"/>
      <c r="G56" s="134"/>
      <c r="H56" s="134"/>
      <c r="I56" s="134"/>
      <c r="J56" s="135"/>
      <c r="K56" s="16"/>
      <c r="L56" s="16"/>
      <c r="M56" s="16"/>
      <c r="N56" s="16"/>
      <c r="O56" s="16"/>
      <c r="P56" s="16"/>
      <c r="Q56" s="16"/>
      <c r="R56" s="16"/>
      <c r="S56" s="16"/>
    </row>
    <row r="57" spans="1:19" s="1" customFormat="1" ht="23.25" customHeight="1" x14ac:dyDescent="0.25">
      <c r="A57" s="114">
        <v>12</v>
      </c>
      <c r="B57" s="136" t="s">
        <v>76</v>
      </c>
      <c r="C57" s="12" t="s">
        <v>3</v>
      </c>
      <c r="D57" s="38"/>
      <c r="E57" s="38"/>
      <c r="F57" s="38"/>
      <c r="G57" s="38">
        <v>2</v>
      </c>
      <c r="H57" s="38"/>
      <c r="I57" s="38">
        <v>55</v>
      </c>
      <c r="J57" s="38">
        <f>SUM(G57:I57)</f>
        <v>57</v>
      </c>
      <c r="K57" s="16"/>
      <c r="L57" s="16"/>
      <c r="M57" s="16"/>
      <c r="N57" s="16"/>
      <c r="O57" s="16"/>
      <c r="P57" s="16"/>
      <c r="Q57" s="16"/>
      <c r="R57" s="16"/>
      <c r="S57" s="16"/>
    </row>
    <row r="58" spans="1:19" s="1" customFormat="1" ht="18.75" customHeight="1" x14ac:dyDescent="0.25">
      <c r="A58" s="116"/>
      <c r="B58" s="123"/>
      <c r="C58" s="44" t="s">
        <v>20</v>
      </c>
      <c r="D58" s="39">
        <f t="shared" ref="D58:J58" si="11">SUM(D57)</f>
        <v>0</v>
      </c>
      <c r="E58" s="39">
        <f t="shared" si="11"/>
        <v>0</v>
      </c>
      <c r="F58" s="39">
        <f t="shared" si="11"/>
        <v>0</v>
      </c>
      <c r="G58" s="39">
        <f t="shared" si="11"/>
        <v>2</v>
      </c>
      <c r="H58" s="39">
        <f t="shared" si="11"/>
        <v>0</v>
      </c>
      <c r="I58" s="39">
        <f t="shared" si="11"/>
        <v>55</v>
      </c>
      <c r="J58" s="39">
        <f t="shared" si="11"/>
        <v>57</v>
      </c>
      <c r="K58" s="16"/>
      <c r="L58" s="16"/>
      <c r="M58" s="16"/>
      <c r="N58" s="16"/>
      <c r="O58" s="16"/>
      <c r="P58" s="16"/>
      <c r="Q58" s="16"/>
      <c r="R58" s="16"/>
      <c r="S58" s="16"/>
    </row>
    <row r="59" spans="1:19" s="1" customFormat="1" ht="15" customHeight="1" x14ac:dyDescent="0.25">
      <c r="A59" s="127" t="s">
        <v>77</v>
      </c>
      <c r="B59" s="128"/>
      <c r="C59" s="129"/>
      <c r="D59" s="39">
        <f>SUM(D58,D55,D52,D49,D45,D40,D37,D33,D28,D24,D19,D13)</f>
        <v>0</v>
      </c>
      <c r="E59" s="39">
        <f>SUM(E58,E55,E52,E49,E45,E40,E37,E33,E28,E24,E19,E13)</f>
        <v>2</v>
      </c>
      <c r="F59" s="39">
        <f>SUM(F58+F55+F52+F49+F45+F40+F37+F33+F28+F24+F19+F13)</f>
        <v>8</v>
      </c>
      <c r="G59" s="39">
        <f>SUM(G58+G55+G52+G49+G45+G40+G37+G33+G28+G24+G19+G13)</f>
        <v>42</v>
      </c>
      <c r="H59" s="39">
        <f>SUM(H58+H55+H52+H49+H45+H40+H37+H33+H28+H24+H19+H13)</f>
        <v>62</v>
      </c>
      <c r="I59" s="39">
        <f>SUM(I58+I55+I52+I49+I45+I40+I37+I33+I28+I24+I19+I13)</f>
        <v>1278</v>
      </c>
      <c r="J59" s="39">
        <f>SUM(J58+J55+J52+J49+J45+J40+J37+J33+J28+J24+J19+J13)</f>
        <v>1390</v>
      </c>
      <c r="K59" s="16"/>
      <c r="L59" s="16"/>
      <c r="M59" s="16"/>
      <c r="N59" s="16"/>
      <c r="O59" s="16"/>
      <c r="P59" s="16"/>
      <c r="Q59" s="16"/>
      <c r="R59" s="16"/>
      <c r="S59" s="16"/>
    </row>
    <row r="60" spans="1:19" s="1" customFormat="1" ht="15" customHeight="1" x14ac:dyDescent="0.25">
      <c r="A60" s="133" t="s">
        <v>104</v>
      </c>
      <c r="B60" s="134"/>
      <c r="C60" s="134"/>
      <c r="D60" s="134"/>
      <c r="E60" s="134"/>
      <c r="F60" s="134"/>
      <c r="G60" s="134"/>
      <c r="H60" s="134"/>
      <c r="I60" s="134"/>
      <c r="J60" s="135"/>
      <c r="K60" s="16"/>
      <c r="L60" s="16"/>
      <c r="M60" s="16"/>
      <c r="N60" s="16"/>
      <c r="O60" s="16"/>
      <c r="P60" s="16"/>
      <c r="Q60" s="16"/>
      <c r="R60" s="16"/>
      <c r="S60" s="16"/>
    </row>
    <row r="61" spans="1:19" s="1" customFormat="1" ht="15" customHeight="1" x14ac:dyDescent="0.25">
      <c r="A61" s="114">
        <v>13</v>
      </c>
      <c r="B61" s="117" t="s">
        <v>85</v>
      </c>
      <c r="C61" s="38" t="s">
        <v>11</v>
      </c>
      <c r="D61" s="92"/>
      <c r="E61" s="92"/>
      <c r="F61" s="91"/>
      <c r="G61" s="91">
        <v>27</v>
      </c>
      <c r="H61" s="91"/>
      <c r="I61" s="91">
        <v>3</v>
      </c>
      <c r="J61" s="91">
        <f t="shared" ref="J61:J65" si="12">SUM(F61:I61)</f>
        <v>30</v>
      </c>
      <c r="K61" s="16"/>
      <c r="L61" s="16"/>
      <c r="M61" s="16"/>
      <c r="N61" s="16"/>
      <c r="O61" s="16"/>
      <c r="P61" s="16"/>
      <c r="Q61" s="16"/>
      <c r="R61" s="16"/>
      <c r="S61" s="16"/>
    </row>
    <row r="62" spans="1:19" s="1" customFormat="1" ht="15" customHeight="1" x14ac:dyDescent="0.25">
      <c r="A62" s="115"/>
      <c r="B62" s="118"/>
      <c r="C62" s="38" t="s">
        <v>12</v>
      </c>
      <c r="D62" s="92"/>
      <c r="E62" s="92"/>
      <c r="F62" s="91"/>
      <c r="G62" s="91">
        <v>5</v>
      </c>
      <c r="H62" s="91"/>
      <c r="I62" s="91">
        <v>1</v>
      </c>
      <c r="J62" s="91">
        <f t="shared" si="12"/>
        <v>6</v>
      </c>
      <c r="K62" s="16"/>
      <c r="L62" s="16"/>
      <c r="M62" s="16"/>
      <c r="N62" s="16"/>
      <c r="O62" s="16"/>
      <c r="P62" s="16"/>
      <c r="Q62" s="16"/>
      <c r="R62" s="16"/>
      <c r="S62" s="16"/>
    </row>
    <row r="63" spans="1:19" s="1" customFormat="1" ht="15" customHeight="1" x14ac:dyDescent="0.25">
      <c r="A63" s="115"/>
      <c r="B63" s="118"/>
      <c r="C63" s="38" t="s">
        <v>112</v>
      </c>
      <c r="D63" s="92"/>
      <c r="E63" s="92"/>
      <c r="F63" s="91">
        <v>1</v>
      </c>
      <c r="G63" s="91">
        <v>4</v>
      </c>
      <c r="H63" s="91"/>
      <c r="I63" s="91">
        <v>3</v>
      </c>
      <c r="J63" s="91">
        <f t="shared" si="12"/>
        <v>8</v>
      </c>
      <c r="K63" s="16"/>
      <c r="L63" s="16"/>
      <c r="M63" s="16"/>
      <c r="N63" s="16"/>
      <c r="O63" s="16"/>
      <c r="P63" s="16"/>
      <c r="Q63" s="16"/>
      <c r="R63" s="16"/>
      <c r="S63" s="16"/>
    </row>
    <row r="64" spans="1:19" s="1" customFormat="1" ht="15" customHeight="1" x14ac:dyDescent="0.25">
      <c r="A64" s="115"/>
      <c r="B64" s="118"/>
      <c r="C64" s="38" t="s">
        <v>86</v>
      </c>
      <c r="D64" s="92"/>
      <c r="E64" s="92"/>
      <c r="F64" s="91">
        <v>5</v>
      </c>
      <c r="G64" s="91">
        <v>51</v>
      </c>
      <c r="H64" s="91"/>
      <c r="I64" s="91">
        <v>7</v>
      </c>
      <c r="J64" s="91">
        <f t="shared" si="12"/>
        <v>63</v>
      </c>
      <c r="K64" s="16"/>
      <c r="L64" s="16"/>
      <c r="M64" s="16"/>
      <c r="N64" s="16"/>
      <c r="O64" s="16"/>
      <c r="P64" s="16"/>
      <c r="Q64" s="16"/>
      <c r="R64" s="16"/>
      <c r="S64" s="16"/>
    </row>
    <row r="65" spans="1:19" s="1" customFormat="1" ht="15" customHeight="1" x14ac:dyDescent="0.25">
      <c r="A65" s="115"/>
      <c r="B65" s="118"/>
      <c r="C65" s="38" t="s">
        <v>9</v>
      </c>
      <c r="D65" s="92"/>
      <c r="E65" s="92"/>
      <c r="F65" s="91">
        <v>1</v>
      </c>
      <c r="G65" s="91">
        <v>5</v>
      </c>
      <c r="H65" s="91"/>
      <c r="I65" s="91"/>
      <c r="J65" s="91">
        <f t="shared" si="12"/>
        <v>6</v>
      </c>
      <c r="K65" s="16"/>
      <c r="L65" s="16"/>
      <c r="M65" s="16"/>
      <c r="N65" s="16"/>
      <c r="O65" s="16"/>
      <c r="P65" s="16"/>
      <c r="Q65" s="16"/>
      <c r="R65" s="16"/>
      <c r="S65" s="16"/>
    </row>
    <row r="66" spans="1:19" s="1" customFormat="1" ht="15" customHeight="1" x14ac:dyDescent="0.25">
      <c r="A66" s="116"/>
      <c r="B66" s="119"/>
      <c r="C66" s="43" t="s">
        <v>20</v>
      </c>
      <c r="D66" s="39"/>
      <c r="E66" s="39"/>
      <c r="F66" s="39"/>
      <c r="G66" s="39"/>
      <c r="H66" s="39"/>
      <c r="I66" s="39"/>
      <c r="J66" s="39"/>
      <c r="K66" s="16"/>
      <c r="L66" s="16"/>
      <c r="M66" s="16"/>
      <c r="N66" s="16"/>
      <c r="O66" s="16"/>
      <c r="P66" s="16"/>
      <c r="Q66" s="16"/>
      <c r="R66" s="16"/>
      <c r="S66" s="16"/>
    </row>
    <row r="67" spans="1:19" s="1" customFormat="1" ht="15" customHeight="1" x14ac:dyDescent="0.25">
      <c r="A67" s="114">
        <v>14</v>
      </c>
      <c r="B67" s="117" t="s">
        <v>87</v>
      </c>
      <c r="C67" s="38" t="s">
        <v>43</v>
      </c>
      <c r="D67" s="92"/>
      <c r="E67" s="92"/>
      <c r="F67" s="91">
        <v>2</v>
      </c>
      <c r="G67" s="91"/>
      <c r="H67" s="91"/>
      <c r="I67" s="91">
        <v>27</v>
      </c>
      <c r="J67" s="91">
        <f t="shared" ref="J67:J69" si="13">SUM(F67:I67)</f>
        <v>29</v>
      </c>
      <c r="K67" s="16"/>
      <c r="L67" s="16"/>
      <c r="M67" s="16"/>
      <c r="N67" s="16"/>
      <c r="O67" s="16"/>
      <c r="P67" s="16"/>
      <c r="Q67" s="16"/>
      <c r="R67" s="16"/>
      <c r="S67" s="16"/>
    </row>
    <row r="68" spans="1:19" s="1" customFormat="1" ht="15" customHeight="1" x14ac:dyDescent="0.25">
      <c r="A68" s="115"/>
      <c r="B68" s="118"/>
      <c r="C68" s="12" t="s">
        <v>22</v>
      </c>
      <c r="D68" s="92"/>
      <c r="E68" s="92"/>
      <c r="F68" s="91"/>
      <c r="G68" s="91"/>
      <c r="H68" s="91"/>
      <c r="I68" s="91">
        <v>98</v>
      </c>
      <c r="J68" s="91">
        <f t="shared" si="13"/>
        <v>98</v>
      </c>
      <c r="K68" s="16"/>
      <c r="L68" s="16"/>
      <c r="M68" s="16"/>
      <c r="N68" s="16"/>
      <c r="O68" s="16"/>
      <c r="P68" s="16"/>
      <c r="Q68" s="16"/>
      <c r="R68" s="16"/>
      <c r="S68" s="16"/>
    </row>
    <row r="69" spans="1:19" s="1" customFormat="1" ht="15" customHeight="1" x14ac:dyDescent="0.25">
      <c r="A69" s="115"/>
      <c r="B69" s="118"/>
      <c r="C69" s="12" t="s">
        <v>45</v>
      </c>
      <c r="D69" s="92"/>
      <c r="E69" s="92"/>
      <c r="F69" s="91">
        <v>3</v>
      </c>
      <c r="G69" s="91">
        <v>1</v>
      </c>
      <c r="H69" s="91"/>
      <c r="I69" s="91">
        <v>17</v>
      </c>
      <c r="J69" s="91">
        <f t="shared" si="13"/>
        <v>21</v>
      </c>
      <c r="K69" s="16"/>
      <c r="L69" s="16"/>
      <c r="M69" s="16"/>
      <c r="N69" s="16"/>
      <c r="O69" s="16"/>
      <c r="P69" s="16"/>
      <c r="Q69" s="16"/>
      <c r="R69" s="16"/>
      <c r="S69" s="16"/>
    </row>
    <row r="70" spans="1:19" s="1" customFormat="1" ht="15" customHeight="1" x14ac:dyDescent="0.25">
      <c r="A70" s="115"/>
      <c r="B70" s="118"/>
      <c r="C70" s="12" t="s">
        <v>39</v>
      </c>
      <c r="D70" s="92"/>
      <c r="E70" s="92"/>
      <c r="F70" s="91"/>
      <c r="G70" s="91"/>
      <c r="H70" s="91"/>
      <c r="I70" s="91"/>
      <c r="J70" s="91"/>
      <c r="K70" s="16"/>
      <c r="L70" s="16"/>
      <c r="M70" s="16"/>
      <c r="N70" s="16"/>
      <c r="O70" s="16"/>
      <c r="P70" s="16"/>
      <c r="Q70" s="16"/>
      <c r="R70" s="16"/>
      <c r="S70" s="16"/>
    </row>
    <row r="71" spans="1:19" s="1" customFormat="1" ht="15" customHeight="1" x14ac:dyDescent="0.25">
      <c r="A71" s="115"/>
      <c r="B71" s="118"/>
      <c r="C71" s="38" t="s">
        <v>56</v>
      </c>
      <c r="D71" s="92"/>
      <c r="E71" s="92"/>
      <c r="F71" s="92"/>
      <c r="G71" s="92"/>
      <c r="H71" s="92"/>
      <c r="I71" s="92"/>
      <c r="J71" s="92"/>
      <c r="K71" s="16"/>
      <c r="L71" s="16"/>
      <c r="M71" s="16"/>
      <c r="N71" s="16"/>
      <c r="O71" s="16"/>
      <c r="P71" s="16"/>
      <c r="Q71" s="16"/>
      <c r="R71" s="16"/>
      <c r="S71" s="16"/>
    </row>
    <row r="72" spans="1:19" s="1" customFormat="1" ht="15" customHeight="1" x14ac:dyDescent="0.25">
      <c r="A72" s="115"/>
      <c r="B72" s="118"/>
      <c r="C72" s="38" t="s">
        <v>88</v>
      </c>
      <c r="D72" s="92"/>
      <c r="E72" s="92"/>
      <c r="F72" s="92"/>
      <c r="G72" s="92"/>
      <c r="H72" s="92"/>
      <c r="I72" s="92"/>
      <c r="J72" s="92"/>
      <c r="K72" s="16"/>
      <c r="L72" s="16"/>
      <c r="M72" s="16"/>
      <c r="N72" s="16"/>
      <c r="O72" s="16"/>
      <c r="P72" s="16"/>
      <c r="Q72" s="16"/>
      <c r="R72" s="16"/>
      <c r="S72" s="16"/>
    </row>
    <row r="73" spans="1:19" s="1" customFormat="1" ht="15" customHeight="1" x14ac:dyDescent="0.25">
      <c r="A73" s="116"/>
      <c r="B73" s="119"/>
      <c r="C73" s="44" t="s">
        <v>20</v>
      </c>
      <c r="D73" s="39"/>
      <c r="E73" s="39"/>
      <c r="F73" s="39">
        <f>SUM(F67:F72)</f>
        <v>5</v>
      </c>
      <c r="G73" s="39">
        <f>SUM(G67:G72)</f>
        <v>1</v>
      </c>
      <c r="H73" s="39"/>
      <c r="I73" s="39">
        <f>SUM(I67:I72)</f>
        <v>142</v>
      </c>
      <c r="J73" s="39">
        <f>SUM(J67:J72)</f>
        <v>148</v>
      </c>
      <c r="K73" s="16"/>
      <c r="L73" s="16"/>
      <c r="M73" s="16"/>
      <c r="N73" s="16"/>
      <c r="O73" s="16"/>
      <c r="P73" s="16"/>
      <c r="Q73" s="16"/>
      <c r="R73" s="16"/>
      <c r="S73" s="16"/>
    </row>
    <row r="74" spans="1:19" s="1" customFormat="1" ht="30.75" customHeight="1" x14ac:dyDescent="0.25">
      <c r="A74" s="67">
        <v>15</v>
      </c>
      <c r="B74" s="97" t="s">
        <v>105</v>
      </c>
      <c r="C74" s="69" t="s">
        <v>106</v>
      </c>
      <c r="D74" s="68"/>
      <c r="E74" s="68"/>
      <c r="F74" s="68"/>
      <c r="G74" s="68"/>
      <c r="H74" s="68"/>
      <c r="I74" s="68"/>
      <c r="J74" s="68"/>
      <c r="K74" s="16"/>
      <c r="L74" s="16"/>
      <c r="M74" s="16"/>
      <c r="N74" s="16"/>
      <c r="O74" s="16"/>
      <c r="P74" s="16"/>
      <c r="Q74" s="16"/>
      <c r="R74" s="16"/>
      <c r="S74" s="16"/>
    </row>
    <row r="75" spans="1:19" s="1" customFormat="1" ht="15" customHeight="1" x14ac:dyDescent="0.25">
      <c r="A75" s="127" t="s">
        <v>20</v>
      </c>
      <c r="B75" s="128"/>
      <c r="C75" s="129"/>
      <c r="D75" s="39"/>
      <c r="E75" s="39"/>
      <c r="F75" s="39"/>
      <c r="G75" s="39"/>
      <c r="H75" s="39"/>
      <c r="I75" s="39"/>
      <c r="J75" s="39">
        <v>0</v>
      </c>
      <c r="K75" s="16"/>
      <c r="L75" s="16"/>
      <c r="M75" s="16"/>
      <c r="N75" s="16"/>
      <c r="O75" s="16"/>
      <c r="P75" s="16"/>
      <c r="Q75" s="16"/>
      <c r="R75" s="16"/>
      <c r="S75" s="16"/>
    </row>
    <row r="76" spans="1:19" s="1" customFormat="1" ht="15" customHeight="1" x14ac:dyDescent="0.25">
      <c r="A76" s="130" t="s">
        <v>90</v>
      </c>
      <c r="B76" s="131"/>
      <c r="C76" s="132"/>
      <c r="D76" s="39"/>
      <c r="E76" s="39">
        <f>E73</f>
        <v>0</v>
      </c>
      <c r="F76" s="39">
        <f>F66+F73</f>
        <v>5</v>
      </c>
      <c r="G76" s="39">
        <f>G66</f>
        <v>0</v>
      </c>
      <c r="H76" s="39">
        <f>H66</f>
        <v>0</v>
      </c>
      <c r="I76" s="39"/>
      <c r="J76" s="39">
        <f>J66+J73</f>
        <v>148</v>
      </c>
      <c r="K76" s="16"/>
      <c r="L76" s="16"/>
      <c r="M76" s="16"/>
      <c r="N76" s="16"/>
      <c r="O76" s="16"/>
      <c r="P76" s="16"/>
      <c r="Q76" s="16"/>
      <c r="R76" s="16"/>
      <c r="S76" s="16"/>
    </row>
    <row r="77" spans="1:19" s="1" customFormat="1" ht="15" customHeight="1" x14ac:dyDescent="0.25">
      <c r="A77" s="127" t="s">
        <v>89</v>
      </c>
      <c r="B77" s="128"/>
      <c r="C77" s="129"/>
      <c r="D77" s="39"/>
      <c r="E77" s="39">
        <f>E76</f>
        <v>0</v>
      </c>
      <c r="F77" s="39">
        <f>F59+F76</f>
        <v>13</v>
      </c>
      <c r="G77" s="39">
        <f>G59+G76</f>
        <v>42</v>
      </c>
      <c r="H77" s="39">
        <f>H59+H76</f>
        <v>62</v>
      </c>
      <c r="I77" s="39">
        <f>I59</f>
        <v>1278</v>
      </c>
      <c r="J77" s="39">
        <f>J59+J76</f>
        <v>1538</v>
      </c>
      <c r="K77" s="16"/>
      <c r="L77" s="16"/>
      <c r="M77" s="16"/>
      <c r="N77" s="16"/>
      <c r="O77" s="16"/>
      <c r="P77" s="16"/>
      <c r="Q77" s="16"/>
      <c r="R77" s="16"/>
      <c r="S77" s="16"/>
    </row>
    <row r="78" spans="1:19" s="1" customFormat="1" ht="18.75" customHeight="1" x14ac:dyDescent="0.25">
      <c r="A78" s="149" t="s">
        <v>52</v>
      </c>
      <c r="B78" s="149"/>
      <c r="C78" s="149"/>
      <c r="D78" s="149"/>
      <c r="E78" s="149"/>
      <c r="F78" s="149"/>
      <c r="G78" s="149"/>
      <c r="H78" s="149"/>
      <c r="I78" s="149"/>
      <c r="J78" s="149"/>
      <c r="K78" s="21"/>
      <c r="L78" s="21"/>
      <c r="M78" s="21"/>
      <c r="N78" s="21"/>
      <c r="O78" s="21"/>
      <c r="P78" s="21"/>
      <c r="Q78" s="21"/>
      <c r="R78" s="21"/>
      <c r="S78" s="21"/>
    </row>
    <row r="79" spans="1:19" s="1" customFormat="1" x14ac:dyDescent="0.25">
      <c r="A79" s="114">
        <v>18</v>
      </c>
      <c r="B79" s="136" t="s">
        <v>24</v>
      </c>
      <c r="C79" s="91" t="s">
        <v>46</v>
      </c>
      <c r="D79" s="91"/>
      <c r="E79" s="91"/>
      <c r="F79" s="91"/>
      <c r="G79" s="91"/>
      <c r="H79" s="91"/>
      <c r="I79" s="91">
        <v>5</v>
      </c>
      <c r="J79" s="91">
        <v>5</v>
      </c>
      <c r="K79" s="19"/>
      <c r="L79" s="19"/>
      <c r="M79" s="19"/>
      <c r="N79" s="19"/>
      <c r="O79" s="19"/>
      <c r="P79" s="19"/>
      <c r="Q79" s="19"/>
      <c r="R79" s="19"/>
      <c r="S79" s="19"/>
    </row>
    <row r="80" spans="1:19" s="1" customFormat="1" x14ac:dyDescent="0.25">
      <c r="A80" s="115"/>
      <c r="B80" s="144"/>
      <c r="C80" s="91" t="s">
        <v>11</v>
      </c>
      <c r="D80" s="91"/>
      <c r="E80" s="91"/>
      <c r="F80" s="91"/>
      <c r="G80" s="91"/>
      <c r="H80" s="91"/>
      <c r="I80" s="91">
        <v>8</v>
      </c>
      <c r="J80" s="91">
        <v>8</v>
      </c>
      <c r="K80" s="19"/>
      <c r="L80" s="19"/>
      <c r="M80" s="19"/>
      <c r="N80" s="19"/>
      <c r="O80" s="19"/>
      <c r="P80" s="19"/>
      <c r="Q80" s="19"/>
      <c r="R80" s="19"/>
      <c r="S80" s="19"/>
    </row>
    <row r="81" spans="1:19" s="1" customFormat="1" x14ac:dyDescent="0.25">
      <c r="A81" s="115"/>
      <c r="B81" s="144"/>
      <c r="C81" s="91" t="s">
        <v>2</v>
      </c>
      <c r="D81" s="91"/>
      <c r="E81" s="91"/>
      <c r="F81" s="91"/>
      <c r="G81" s="91"/>
      <c r="H81" s="91"/>
      <c r="I81" s="91"/>
      <c r="J81" s="91"/>
      <c r="K81" s="19"/>
      <c r="L81" s="19"/>
      <c r="M81" s="19"/>
      <c r="N81" s="19"/>
      <c r="O81" s="19"/>
      <c r="P81" s="19"/>
      <c r="Q81" s="19"/>
      <c r="R81" s="19"/>
      <c r="S81" s="19"/>
    </row>
    <row r="82" spans="1:19" s="1" customFormat="1" x14ac:dyDescent="0.25">
      <c r="A82" s="115"/>
      <c r="B82" s="144"/>
      <c r="C82" s="91" t="s">
        <v>12</v>
      </c>
      <c r="D82" s="91"/>
      <c r="E82" s="91"/>
      <c r="F82" s="91"/>
      <c r="G82" s="91"/>
      <c r="H82" s="91"/>
      <c r="I82" s="91">
        <v>5</v>
      </c>
      <c r="J82" s="91">
        <v>5</v>
      </c>
      <c r="K82" s="19"/>
      <c r="L82" s="19"/>
      <c r="M82" s="19"/>
      <c r="N82" s="19"/>
      <c r="O82" s="19"/>
      <c r="P82" s="19"/>
      <c r="Q82" s="19"/>
      <c r="R82" s="19"/>
      <c r="S82" s="19"/>
    </row>
    <row r="83" spans="1:19" s="1" customFormat="1" x14ac:dyDescent="0.25">
      <c r="A83" s="115"/>
      <c r="B83" s="144"/>
      <c r="C83" s="91" t="s">
        <v>6</v>
      </c>
      <c r="D83" s="91"/>
      <c r="E83" s="91"/>
      <c r="F83" s="91"/>
      <c r="G83" s="91"/>
      <c r="H83" s="91">
        <v>1</v>
      </c>
      <c r="I83" s="91">
        <v>17</v>
      </c>
      <c r="J83" s="91">
        <v>18</v>
      </c>
      <c r="K83" s="19"/>
      <c r="L83" s="19"/>
      <c r="M83" s="19"/>
      <c r="N83" s="19"/>
      <c r="O83" s="19"/>
      <c r="P83" s="19"/>
      <c r="Q83" s="19"/>
      <c r="R83" s="19"/>
      <c r="S83" s="19"/>
    </row>
    <row r="84" spans="1:19" s="1" customFormat="1" x14ac:dyDescent="0.25">
      <c r="A84" s="115"/>
      <c r="B84" s="144"/>
      <c r="C84" s="91" t="s">
        <v>15</v>
      </c>
      <c r="D84" s="91"/>
      <c r="E84" s="91"/>
      <c r="F84" s="91"/>
      <c r="G84" s="91"/>
      <c r="H84" s="91">
        <v>5</v>
      </c>
      <c r="I84" s="91">
        <v>34</v>
      </c>
      <c r="J84" s="91">
        <v>39</v>
      </c>
      <c r="K84" s="19"/>
      <c r="L84" s="19"/>
      <c r="M84" s="19"/>
      <c r="N84" s="19"/>
      <c r="O84" s="19"/>
      <c r="P84" s="19"/>
      <c r="Q84" s="19"/>
      <c r="R84" s="19"/>
      <c r="S84" s="19"/>
    </row>
    <row r="85" spans="1:19" s="1" customFormat="1" x14ac:dyDescent="0.25">
      <c r="A85" s="115"/>
      <c r="B85" s="144"/>
      <c r="C85" s="91" t="s">
        <v>41</v>
      </c>
      <c r="D85" s="91"/>
      <c r="E85" s="91"/>
      <c r="F85" s="91"/>
      <c r="G85" s="91">
        <v>1</v>
      </c>
      <c r="H85" s="91">
        <v>8</v>
      </c>
      <c r="I85" s="91">
        <v>5</v>
      </c>
      <c r="J85" s="91">
        <v>14</v>
      </c>
      <c r="K85" s="19"/>
      <c r="L85" s="19"/>
      <c r="M85" s="19"/>
      <c r="N85" s="19"/>
      <c r="O85" s="19"/>
      <c r="P85" s="19"/>
      <c r="Q85" s="19"/>
      <c r="R85" s="19"/>
      <c r="S85" s="19"/>
    </row>
    <row r="86" spans="1:19" s="1" customFormat="1" x14ac:dyDescent="0.25">
      <c r="A86" s="115"/>
      <c r="B86" s="144"/>
      <c r="C86" s="91" t="s">
        <v>21</v>
      </c>
      <c r="D86" s="91"/>
      <c r="E86" s="91"/>
      <c r="F86" s="91"/>
      <c r="G86" s="91"/>
      <c r="H86" s="91"/>
      <c r="I86" s="91">
        <v>20</v>
      </c>
      <c r="J86" s="91">
        <v>20</v>
      </c>
      <c r="K86" s="19"/>
      <c r="L86" s="19"/>
      <c r="M86" s="19"/>
      <c r="N86" s="19"/>
      <c r="O86" s="19"/>
      <c r="P86" s="19"/>
      <c r="Q86" s="19"/>
      <c r="R86" s="19"/>
      <c r="S86" s="19"/>
    </row>
    <row r="87" spans="1:19" s="1" customFormat="1" x14ac:dyDescent="0.25">
      <c r="A87" s="115"/>
      <c r="B87" s="144"/>
      <c r="C87" s="91" t="s">
        <v>3</v>
      </c>
      <c r="D87" s="91"/>
      <c r="E87" s="91"/>
      <c r="F87" s="91"/>
      <c r="G87" s="91"/>
      <c r="H87" s="91"/>
      <c r="I87" s="91">
        <v>11</v>
      </c>
      <c r="J87" s="91">
        <v>11</v>
      </c>
      <c r="K87" s="19"/>
      <c r="L87" s="19"/>
      <c r="M87" s="19"/>
      <c r="N87" s="19"/>
      <c r="O87" s="19"/>
      <c r="P87" s="19"/>
      <c r="Q87" s="19"/>
      <c r="R87" s="19"/>
      <c r="S87" s="19"/>
    </row>
    <row r="88" spans="1:19" s="1" customFormat="1" x14ac:dyDescent="0.25">
      <c r="A88" s="115"/>
      <c r="B88" s="144"/>
      <c r="C88" s="91" t="s">
        <v>111</v>
      </c>
      <c r="D88" s="91"/>
      <c r="E88" s="91"/>
      <c r="F88" s="91"/>
      <c r="G88" s="91"/>
      <c r="H88" s="91"/>
      <c r="I88" s="91">
        <v>5</v>
      </c>
      <c r="J88" s="91">
        <v>5</v>
      </c>
      <c r="K88" s="19"/>
      <c r="L88" s="19"/>
      <c r="M88" s="19"/>
      <c r="N88" s="19"/>
      <c r="O88" s="19"/>
      <c r="P88" s="19"/>
      <c r="Q88" s="19"/>
      <c r="R88" s="19"/>
      <c r="S88" s="19"/>
    </row>
    <row r="89" spans="1:19" s="1" customFormat="1" x14ac:dyDescent="0.25">
      <c r="A89" s="115"/>
      <c r="B89" s="144"/>
      <c r="C89" s="91" t="s">
        <v>18</v>
      </c>
      <c r="D89" s="91"/>
      <c r="E89" s="91"/>
      <c r="F89" s="91"/>
      <c r="G89" s="91"/>
      <c r="H89" s="91"/>
      <c r="I89" s="91">
        <v>5</v>
      </c>
      <c r="J89" s="91">
        <v>5</v>
      </c>
      <c r="K89" s="19"/>
      <c r="L89" s="19"/>
      <c r="M89" s="19"/>
      <c r="N89" s="19"/>
      <c r="O89" s="19"/>
      <c r="P89" s="19"/>
      <c r="Q89" s="19"/>
      <c r="R89" s="19"/>
      <c r="S89" s="19"/>
    </row>
    <row r="90" spans="1:19" s="1" customFormat="1" x14ac:dyDescent="0.25">
      <c r="A90" s="115"/>
      <c r="B90" s="144"/>
      <c r="C90" s="91" t="s">
        <v>9</v>
      </c>
      <c r="D90" s="91"/>
      <c r="E90" s="91"/>
      <c r="F90" s="91"/>
      <c r="G90" s="91">
        <v>1</v>
      </c>
      <c r="H90" s="91"/>
      <c r="I90" s="91">
        <v>5</v>
      </c>
      <c r="J90" s="91">
        <v>6</v>
      </c>
      <c r="K90" s="19"/>
      <c r="L90" s="19"/>
      <c r="M90" s="19"/>
      <c r="N90" s="19"/>
      <c r="O90" s="19"/>
      <c r="P90" s="19"/>
      <c r="Q90" s="19"/>
      <c r="R90" s="19"/>
      <c r="S90" s="19"/>
    </row>
    <row r="91" spans="1:19" s="1" customFormat="1" x14ac:dyDescent="0.25">
      <c r="A91" s="115"/>
      <c r="B91" s="144"/>
      <c r="C91" s="91" t="s">
        <v>10</v>
      </c>
      <c r="D91" s="91"/>
      <c r="E91" s="91"/>
      <c r="F91" s="91"/>
      <c r="G91" s="91"/>
      <c r="H91" s="91"/>
      <c r="I91" s="91">
        <v>26</v>
      </c>
      <c r="J91" s="91">
        <v>26</v>
      </c>
      <c r="K91" s="19"/>
      <c r="L91" s="19"/>
      <c r="M91" s="19"/>
      <c r="N91" s="19"/>
      <c r="O91" s="19"/>
      <c r="P91" s="19"/>
      <c r="Q91" s="19"/>
      <c r="R91" s="19"/>
      <c r="S91" s="19"/>
    </row>
    <row r="92" spans="1:19" s="1" customFormat="1" x14ac:dyDescent="0.25">
      <c r="A92" s="116"/>
      <c r="B92" s="123"/>
      <c r="C92" s="44" t="s">
        <v>20</v>
      </c>
      <c r="D92" s="39">
        <f t="shared" ref="D92:J92" si="14">SUM(D79:D91)</f>
        <v>0</v>
      </c>
      <c r="E92" s="39">
        <f t="shared" si="14"/>
        <v>0</v>
      </c>
      <c r="F92" s="39">
        <f t="shared" si="14"/>
        <v>0</v>
      </c>
      <c r="G92" s="36">
        <f t="shared" si="14"/>
        <v>2</v>
      </c>
      <c r="H92" s="39">
        <f t="shared" si="14"/>
        <v>14</v>
      </c>
      <c r="I92" s="39">
        <f t="shared" si="14"/>
        <v>146</v>
      </c>
      <c r="J92" s="39">
        <f t="shared" si="14"/>
        <v>162</v>
      </c>
      <c r="K92" s="16"/>
      <c r="L92" s="16"/>
      <c r="M92" s="16"/>
      <c r="N92" s="16"/>
      <c r="O92" s="16"/>
      <c r="P92" s="16"/>
      <c r="Q92" s="16"/>
      <c r="R92" s="16"/>
      <c r="S92" s="16"/>
    </row>
    <row r="93" spans="1:19" s="1" customFormat="1" ht="15" customHeight="1" x14ac:dyDescent="0.25">
      <c r="A93" s="114">
        <v>19</v>
      </c>
      <c r="B93" s="136" t="s">
        <v>25</v>
      </c>
      <c r="C93" s="91" t="s">
        <v>7</v>
      </c>
      <c r="D93" s="91"/>
      <c r="E93" s="91"/>
      <c r="F93" s="91"/>
      <c r="G93" s="18"/>
      <c r="H93" s="91"/>
      <c r="I93" s="91"/>
      <c r="J93" s="91"/>
      <c r="K93" s="19"/>
      <c r="L93" s="19"/>
      <c r="M93" s="19"/>
      <c r="N93" s="19"/>
      <c r="O93" s="19"/>
      <c r="P93" s="19"/>
      <c r="Q93" s="19"/>
      <c r="R93" s="19"/>
      <c r="S93" s="19"/>
    </row>
    <row r="94" spans="1:19" s="1" customFormat="1" x14ac:dyDescent="0.25">
      <c r="A94" s="115"/>
      <c r="B94" s="144"/>
      <c r="C94" s="91" t="s">
        <v>21</v>
      </c>
      <c r="D94" s="91"/>
      <c r="E94" s="91"/>
      <c r="F94" s="91"/>
      <c r="G94" s="18"/>
      <c r="H94" s="91"/>
      <c r="I94" s="91">
        <v>16</v>
      </c>
      <c r="J94" s="91">
        <v>16</v>
      </c>
      <c r="K94" s="19"/>
      <c r="L94" s="19"/>
      <c r="M94" s="19"/>
      <c r="N94" s="19"/>
      <c r="O94" s="19"/>
      <c r="P94" s="19"/>
      <c r="Q94" s="19"/>
      <c r="R94" s="19"/>
      <c r="S94" s="19"/>
    </row>
    <row r="95" spans="1:19" s="1" customFormat="1" ht="15" customHeight="1" x14ac:dyDescent="0.25">
      <c r="A95" s="115"/>
      <c r="B95" s="144"/>
      <c r="C95" s="91" t="s">
        <v>45</v>
      </c>
      <c r="D95" s="91"/>
      <c r="E95" s="91"/>
      <c r="F95" s="91"/>
      <c r="G95" s="18"/>
      <c r="H95" s="91"/>
      <c r="I95" s="91"/>
      <c r="J95" s="91"/>
      <c r="K95" s="19"/>
      <c r="L95" s="19"/>
      <c r="M95" s="19"/>
      <c r="N95" s="19"/>
      <c r="O95" s="19"/>
      <c r="P95" s="19"/>
      <c r="Q95" s="19"/>
      <c r="R95" s="19"/>
      <c r="S95" s="19"/>
    </row>
    <row r="96" spans="1:19" s="1" customFormat="1" x14ac:dyDescent="0.25">
      <c r="A96" s="115"/>
      <c r="B96" s="144"/>
      <c r="C96" s="91" t="s">
        <v>3</v>
      </c>
      <c r="D96" s="91"/>
      <c r="E96" s="91"/>
      <c r="F96" s="91"/>
      <c r="G96" s="18"/>
      <c r="H96" s="91"/>
      <c r="I96" s="91">
        <v>17</v>
      </c>
      <c r="J96" s="91">
        <v>17</v>
      </c>
      <c r="K96" s="19"/>
      <c r="L96" s="19"/>
      <c r="M96" s="19"/>
      <c r="N96" s="19"/>
      <c r="O96" s="19"/>
      <c r="P96" s="19"/>
      <c r="Q96" s="19"/>
      <c r="R96" s="19"/>
      <c r="S96" s="19"/>
    </row>
    <row r="97" spans="1:30" s="1" customFormat="1" x14ac:dyDescent="0.25">
      <c r="A97" s="115"/>
      <c r="B97" s="144"/>
      <c r="C97" s="91" t="s">
        <v>5</v>
      </c>
      <c r="D97" s="91"/>
      <c r="E97" s="91"/>
      <c r="F97" s="91"/>
      <c r="G97" s="18"/>
      <c r="H97" s="91"/>
      <c r="I97" s="91"/>
      <c r="J97" s="91"/>
      <c r="K97" s="19"/>
      <c r="L97" s="19"/>
      <c r="M97" s="19"/>
      <c r="N97" s="19"/>
      <c r="O97" s="19"/>
      <c r="P97" s="19"/>
      <c r="Q97" s="19"/>
      <c r="R97" s="19"/>
      <c r="S97" s="19"/>
    </row>
    <row r="98" spans="1:30" s="1" customFormat="1" x14ac:dyDescent="0.25">
      <c r="A98" s="115"/>
      <c r="B98" s="144"/>
      <c r="C98" s="91" t="s">
        <v>56</v>
      </c>
      <c r="D98" s="91"/>
      <c r="E98" s="91"/>
      <c r="F98" s="91"/>
      <c r="G98" s="18"/>
      <c r="H98" s="91"/>
      <c r="I98" s="91">
        <v>1</v>
      </c>
      <c r="J98" s="91">
        <v>1</v>
      </c>
      <c r="K98" s="19"/>
      <c r="L98" s="19"/>
      <c r="M98" s="19"/>
      <c r="N98" s="19"/>
      <c r="O98" s="19"/>
      <c r="P98" s="19"/>
      <c r="Q98" s="19"/>
      <c r="R98" s="19"/>
      <c r="S98" s="19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s="1" customFormat="1" x14ac:dyDescent="0.25">
      <c r="A99" s="116"/>
      <c r="B99" s="123"/>
      <c r="C99" s="44" t="s">
        <v>20</v>
      </c>
      <c r="D99" s="39">
        <f t="shared" ref="D99:J99" si="15">SUM(D93:D98)</f>
        <v>0</v>
      </c>
      <c r="E99" s="39">
        <f t="shared" si="15"/>
        <v>0</v>
      </c>
      <c r="F99" s="39">
        <f t="shared" si="15"/>
        <v>0</v>
      </c>
      <c r="G99" s="36">
        <f t="shared" si="15"/>
        <v>0</v>
      </c>
      <c r="H99" s="39">
        <f t="shared" si="15"/>
        <v>0</v>
      </c>
      <c r="I99" s="39">
        <f t="shared" si="15"/>
        <v>34</v>
      </c>
      <c r="J99" s="39">
        <f t="shared" si="15"/>
        <v>34</v>
      </c>
      <c r="K99" s="16"/>
      <c r="L99" s="16"/>
      <c r="M99" s="16"/>
      <c r="N99" s="16"/>
      <c r="O99" s="16"/>
      <c r="P99" s="16"/>
      <c r="Q99" s="16"/>
      <c r="R99" s="16"/>
      <c r="S99" s="16"/>
      <c r="U99" s="16"/>
      <c r="V99" s="16"/>
      <c r="W99" s="16"/>
      <c r="X99" s="16"/>
      <c r="Y99" s="16"/>
      <c r="Z99" s="16"/>
      <c r="AA99" s="16"/>
      <c r="AB99" s="16"/>
      <c r="AC99" s="16"/>
      <c r="AD99" s="2"/>
    </row>
    <row r="100" spans="1:30" s="1" customFormat="1" ht="15" customHeight="1" x14ac:dyDescent="0.25">
      <c r="A100" s="114">
        <v>22</v>
      </c>
      <c r="B100" s="136" t="s">
        <v>26</v>
      </c>
      <c r="C100" s="91" t="s">
        <v>11</v>
      </c>
      <c r="D100" s="12"/>
      <c r="E100" s="12"/>
      <c r="F100" s="12"/>
      <c r="G100" s="54"/>
      <c r="H100" s="12"/>
      <c r="I100" s="12"/>
      <c r="J100" s="12"/>
      <c r="K100" s="23"/>
      <c r="L100" s="23"/>
      <c r="M100" s="19"/>
      <c r="N100" s="19"/>
      <c r="O100" s="19"/>
      <c r="P100" s="19"/>
      <c r="Q100" s="19"/>
      <c r="R100" s="19"/>
      <c r="S100" s="19"/>
    </row>
    <row r="101" spans="1:30" s="1" customFormat="1" x14ac:dyDescent="0.25">
      <c r="A101" s="115"/>
      <c r="B101" s="144"/>
      <c r="C101" s="91" t="s">
        <v>2</v>
      </c>
      <c r="D101" s="12"/>
      <c r="E101" s="12"/>
      <c r="F101" s="12"/>
      <c r="G101" s="54"/>
      <c r="H101" s="12"/>
      <c r="I101" s="12"/>
      <c r="J101" s="12"/>
      <c r="K101" s="23"/>
      <c r="L101" s="23"/>
      <c r="M101" s="19"/>
      <c r="N101" s="19"/>
      <c r="O101" s="19"/>
      <c r="P101" s="19"/>
      <c r="Q101" s="19"/>
      <c r="R101" s="19"/>
      <c r="S101" s="19"/>
    </row>
    <row r="102" spans="1:30" s="1" customFormat="1" x14ac:dyDescent="0.25">
      <c r="A102" s="115"/>
      <c r="B102" s="144"/>
      <c r="C102" s="91" t="s">
        <v>6</v>
      </c>
      <c r="D102" s="91"/>
      <c r="E102" s="91"/>
      <c r="F102" s="91"/>
      <c r="G102" s="18"/>
      <c r="H102" s="91"/>
      <c r="I102" s="91"/>
      <c r="J102" s="91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1:30" s="1" customFormat="1" x14ac:dyDescent="0.25">
      <c r="A103" s="115"/>
      <c r="B103" s="144"/>
      <c r="C103" s="91" t="s">
        <v>22</v>
      </c>
      <c r="D103" s="91"/>
      <c r="E103" s="91"/>
      <c r="F103" s="91"/>
      <c r="G103" s="18"/>
      <c r="H103" s="91"/>
      <c r="I103" s="91"/>
      <c r="J103" s="91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30" s="1" customFormat="1" x14ac:dyDescent="0.25">
      <c r="A104" s="115"/>
      <c r="B104" s="144"/>
      <c r="C104" s="91" t="s">
        <v>8</v>
      </c>
      <c r="D104" s="91"/>
      <c r="E104" s="91"/>
      <c r="F104" s="91"/>
      <c r="G104" s="18"/>
      <c r="H104" s="91"/>
      <c r="I104" s="91"/>
      <c r="J104" s="91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1:30" s="1" customFormat="1" x14ac:dyDescent="0.25">
      <c r="A105" s="115"/>
      <c r="B105" s="144"/>
      <c r="C105" s="91" t="s">
        <v>45</v>
      </c>
      <c r="D105" s="12"/>
      <c r="E105" s="12"/>
      <c r="F105" s="12"/>
      <c r="G105" s="54"/>
      <c r="H105" s="12">
        <v>1</v>
      </c>
      <c r="I105" s="12">
        <v>1</v>
      </c>
      <c r="J105" s="12">
        <f>SUM(H105:I105)</f>
        <v>2</v>
      </c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1:30" s="1" customFormat="1" x14ac:dyDescent="0.25">
      <c r="A106" s="115"/>
      <c r="B106" s="144"/>
      <c r="C106" s="91" t="s">
        <v>3</v>
      </c>
      <c r="D106" s="12"/>
      <c r="E106" s="12"/>
      <c r="F106" s="12"/>
      <c r="G106" s="54"/>
      <c r="H106" s="12"/>
      <c r="I106" s="12"/>
      <c r="J106" s="12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1:30" s="1" customFormat="1" x14ac:dyDescent="0.25">
      <c r="A107" s="115"/>
      <c r="B107" s="144"/>
      <c r="C107" s="91" t="s">
        <v>38</v>
      </c>
      <c r="D107" s="12"/>
      <c r="E107" s="12"/>
      <c r="F107" s="12"/>
      <c r="G107" s="54"/>
      <c r="H107" s="12"/>
      <c r="I107" s="12"/>
      <c r="J107" s="12"/>
      <c r="K107" s="23"/>
      <c r="L107" s="23"/>
      <c r="M107" s="19"/>
      <c r="N107" s="19"/>
      <c r="O107" s="19"/>
      <c r="P107" s="19"/>
      <c r="Q107" s="19"/>
      <c r="R107" s="19"/>
      <c r="S107" s="19"/>
    </row>
    <row r="108" spans="1:30" s="1" customFormat="1" x14ac:dyDescent="0.25">
      <c r="A108" s="116"/>
      <c r="B108" s="123"/>
      <c r="C108" s="44" t="s">
        <v>20</v>
      </c>
      <c r="D108" s="39">
        <f t="shared" ref="D108:J108" si="16">SUM(D100:D107)</f>
        <v>0</v>
      </c>
      <c r="E108" s="39">
        <f t="shared" si="16"/>
        <v>0</v>
      </c>
      <c r="F108" s="39">
        <f t="shared" si="16"/>
        <v>0</v>
      </c>
      <c r="G108" s="36">
        <f t="shared" si="16"/>
        <v>0</v>
      </c>
      <c r="H108" s="39">
        <f t="shared" si="16"/>
        <v>1</v>
      </c>
      <c r="I108" s="39">
        <f t="shared" si="16"/>
        <v>1</v>
      </c>
      <c r="J108" s="39">
        <f t="shared" si="16"/>
        <v>2</v>
      </c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30" s="1" customFormat="1" ht="30" customHeight="1" x14ac:dyDescent="0.25">
      <c r="A109" s="114">
        <v>25</v>
      </c>
      <c r="B109" s="136" t="s">
        <v>27</v>
      </c>
      <c r="C109" s="38" t="s">
        <v>11</v>
      </c>
      <c r="D109" s="47"/>
      <c r="E109" s="47"/>
      <c r="F109" s="47"/>
      <c r="G109" s="48"/>
      <c r="H109" s="49"/>
      <c r="I109" s="49">
        <v>2</v>
      </c>
      <c r="J109" s="49">
        <v>2</v>
      </c>
      <c r="K109" s="25"/>
      <c r="L109" s="25"/>
      <c r="M109" s="25"/>
      <c r="N109" s="25"/>
      <c r="O109" s="25"/>
      <c r="P109" s="25"/>
      <c r="Q109" s="25"/>
      <c r="R109" s="25"/>
      <c r="S109" s="25"/>
    </row>
    <row r="110" spans="1:30" s="1" customFormat="1" x14ac:dyDescent="0.25">
      <c r="A110" s="116"/>
      <c r="B110" s="123"/>
      <c r="C110" s="44" t="s">
        <v>20</v>
      </c>
      <c r="D110" s="47">
        <f t="shared" ref="D110:J110" si="17">SUM(D109)</f>
        <v>0</v>
      </c>
      <c r="E110" s="47">
        <f t="shared" si="17"/>
        <v>0</v>
      </c>
      <c r="F110" s="47">
        <f t="shared" si="17"/>
        <v>0</v>
      </c>
      <c r="G110" s="48">
        <f t="shared" si="17"/>
        <v>0</v>
      </c>
      <c r="H110" s="49">
        <f t="shared" si="17"/>
        <v>0</v>
      </c>
      <c r="I110" s="49">
        <f t="shared" si="17"/>
        <v>2</v>
      </c>
      <c r="J110" s="49">
        <f t="shared" si="17"/>
        <v>2</v>
      </c>
      <c r="K110" s="25"/>
      <c r="L110" s="25"/>
      <c r="M110" s="25"/>
      <c r="N110" s="25"/>
      <c r="O110" s="25"/>
      <c r="P110" s="25"/>
      <c r="Q110" s="25"/>
      <c r="R110" s="25"/>
      <c r="S110" s="25"/>
    </row>
    <row r="111" spans="1:30" s="1" customFormat="1" x14ac:dyDescent="0.25">
      <c r="A111" s="114">
        <v>28</v>
      </c>
      <c r="B111" s="136" t="s">
        <v>28</v>
      </c>
      <c r="C111" s="91" t="s">
        <v>46</v>
      </c>
      <c r="D111" s="47"/>
      <c r="E111" s="47"/>
      <c r="F111" s="47"/>
      <c r="G111" s="48"/>
      <c r="H111" s="49"/>
      <c r="I111" s="55">
        <v>44</v>
      </c>
      <c r="J111" s="55">
        <v>44</v>
      </c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1:30" s="1" customFormat="1" x14ac:dyDescent="0.25">
      <c r="A112" s="115"/>
      <c r="B112" s="144"/>
      <c r="C112" s="91" t="s">
        <v>11</v>
      </c>
      <c r="D112" s="47"/>
      <c r="E112" s="47"/>
      <c r="F112" s="47"/>
      <c r="G112" s="48"/>
      <c r="H112" s="49"/>
      <c r="I112" s="55">
        <v>103</v>
      </c>
      <c r="J112" s="55">
        <v>103</v>
      </c>
      <c r="K112" s="19"/>
      <c r="L112" s="19"/>
      <c r="M112" s="19"/>
      <c r="N112" s="19"/>
      <c r="O112" s="19"/>
      <c r="P112" s="19"/>
      <c r="Q112" s="19"/>
      <c r="R112" s="19"/>
      <c r="S112" s="19"/>
    </row>
    <row r="113" spans="1:19" s="1" customFormat="1" x14ac:dyDescent="0.25">
      <c r="A113" s="115"/>
      <c r="B113" s="144"/>
      <c r="C113" s="91" t="s">
        <v>43</v>
      </c>
      <c r="D113" s="47"/>
      <c r="E113" s="47"/>
      <c r="F113" s="47"/>
      <c r="G113" s="48"/>
      <c r="H113" s="49"/>
      <c r="I113" s="55">
        <v>9</v>
      </c>
      <c r="J113" s="55">
        <v>9</v>
      </c>
      <c r="K113" s="19"/>
      <c r="L113" s="19"/>
      <c r="M113" s="19"/>
      <c r="N113" s="19"/>
      <c r="O113" s="19"/>
      <c r="P113" s="19"/>
      <c r="Q113" s="19"/>
      <c r="R113" s="19"/>
      <c r="S113" s="19"/>
    </row>
    <row r="114" spans="1:19" s="1" customFormat="1" x14ac:dyDescent="0.25">
      <c r="A114" s="115"/>
      <c r="B114" s="144"/>
      <c r="C114" s="91" t="s">
        <v>6</v>
      </c>
      <c r="D114" s="47"/>
      <c r="E114" s="47"/>
      <c r="F114" s="47"/>
      <c r="G114" s="48"/>
      <c r="H114" s="49"/>
      <c r="I114" s="55">
        <v>93</v>
      </c>
      <c r="J114" s="55">
        <v>93</v>
      </c>
      <c r="K114" s="19"/>
      <c r="L114" s="19"/>
      <c r="M114" s="19"/>
      <c r="N114" s="19"/>
      <c r="O114" s="19"/>
      <c r="P114" s="19"/>
      <c r="Q114" s="19"/>
      <c r="R114" s="19"/>
      <c r="S114" s="19"/>
    </row>
    <row r="115" spans="1:19" s="1" customFormat="1" x14ac:dyDescent="0.25">
      <c r="A115" s="115"/>
      <c r="B115" s="144"/>
      <c r="C115" s="91" t="s">
        <v>22</v>
      </c>
      <c r="D115" s="47"/>
      <c r="E115" s="47"/>
      <c r="F115" s="47"/>
      <c r="G115" s="48"/>
      <c r="H115" s="49"/>
      <c r="I115" s="55">
        <v>11</v>
      </c>
      <c r="J115" s="55">
        <v>11</v>
      </c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19" s="1" customFormat="1" x14ac:dyDescent="0.25">
      <c r="A116" s="115"/>
      <c r="B116" s="144"/>
      <c r="C116" s="91" t="s">
        <v>45</v>
      </c>
      <c r="D116" s="47"/>
      <c r="E116" s="47"/>
      <c r="F116" s="47"/>
      <c r="G116" s="48"/>
      <c r="H116" s="49"/>
      <c r="I116" s="55"/>
      <c r="J116" s="55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19" s="1" customFormat="1" ht="30" x14ac:dyDescent="0.25">
      <c r="A117" s="115"/>
      <c r="B117" s="144"/>
      <c r="C117" s="91" t="s">
        <v>58</v>
      </c>
      <c r="D117" s="47"/>
      <c r="E117" s="47"/>
      <c r="F117" s="47"/>
      <c r="G117" s="48">
        <v>2</v>
      </c>
      <c r="H117" s="49">
        <v>2</v>
      </c>
      <c r="I117" s="55">
        <v>84</v>
      </c>
      <c r="J117" s="55">
        <v>88</v>
      </c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1:19" s="1" customFormat="1" x14ac:dyDescent="0.25">
      <c r="A118" s="115"/>
      <c r="B118" s="144"/>
      <c r="C118" s="44" t="s">
        <v>20</v>
      </c>
      <c r="D118" s="39">
        <f t="shared" ref="D118:J118" si="18">SUM(D111:D117)</f>
        <v>0</v>
      </c>
      <c r="E118" s="39">
        <f t="shared" si="18"/>
        <v>0</v>
      </c>
      <c r="F118" s="39">
        <f t="shared" si="18"/>
        <v>0</v>
      </c>
      <c r="G118" s="36">
        <f t="shared" si="18"/>
        <v>2</v>
      </c>
      <c r="H118" s="39">
        <f t="shared" si="18"/>
        <v>2</v>
      </c>
      <c r="I118" s="39">
        <f t="shared" si="18"/>
        <v>344</v>
      </c>
      <c r="J118" s="39">
        <f t="shared" si="18"/>
        <v>348</v>
      </c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s="1" customFormat="1" x14ac:dyDescent="0.25">
      <c r="A119" s="114">
        <v>29</v>
      </c>
      <c r="B119" s="136" t="s">
        <v>29</v>
      </c>
      <c r="C119" s="38" t="s">
        <v>2</v>
      </c>
      <c r="D119" s="47"/>
      <c r="E119" s="47"/>
      <c r="F119" s="47"/>
      <c r="G119" s="48"/>
      <c r="H119" s="49"/>
      <c r="I119" s="55"/>
      <c r="J119" s="4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 s="1" customFormat="1" x14ac:dyDescent="0.25">
      <c r="A120" s="115"/>
      <c r="B120" s="144"/>
      <c r="C120" s="38" t="s">
        <v>12</v>
      </c>
      <c r="D120" s="47"/>
      <c r="E120" s="47"/>
      <c r="F120" s="47"/>
      <c r="G120" s="48"/>
      <c r="H120" s="49"/>
      <c r="I120" s="55"/>
      <c r="J120" s="49"/>
      <c r="K120" s="19"/>
      <c r="L120" s="19"/>
      <c r="M120" s="19"/>
      <c r="N120" s="19"/>
      <c r="O120" s="19"/>
      <c r="P120" s="19"/>
      <c r="Q120" s="19"/>
      <c r="R120" s="19"/>
      <c r="S120" s="19"/>
    </row>
    <row r="121" spans="1:19" s="1" customFormat="1" x14ac:dyDescent="0.25">
      <c r="A121" s="115"/>
      <c r="B121" s="144"/>
      <c r="C121" s="38" t="s">
        <v>41</v>
      </c>
      <c r="D121" s="47"/>
      <c r="E121" s="47"/>
      <c r="F121" s="47"/>
      <c r="G121" s="48"/>
      <c r="H121" s="49"/>
      <c r="I121" s="55"/>
      <c r="J121" s="49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19" s="1" customFormat="1" x14ac:dyDescent="0.25">
      <c r="A122" s="115"/>
      <c r="B122" s="144"/>
      <c r="C122" s="38" t="s">
        <v>8</v>
      </c>
      <c r="D122" s="47"/>
      <c r="E122" s="47"/>
      <c r="F122" s="47"/>
      <c r="G122" s="48"/>
      <c r="H122" s="49"/>
      <c r="I122" s="55"/>
      <c r="J122" s="49"/>
      <c r="K122" s="19"/>
      <c r="L122" s="19"/>
      <c r="M122" s="19"/>
      <c r="N122" s="19"/>
      <c r="O122" s="19"/>
      <c r="P122" s="19"/>
      <c r="Q122" s="19"/>
      <c r="R122" s="19"/>
      <c r="S122" s="19"/>
    </row>
    <row r="123" spans="1:19" s="1" customFormat="1" x14ac:dyDescent="0.25">
      <c r="A123" s="115"/>
      <c r="B123" s="144"/>
      <c r="C123" s="38" t="s">
        <v>17</v>
      </c>
      <c r="D123" s="47"/>
      <c r="E123" s="47"/>
      <c r="F123" s="47"/>
      <c r="G123" s="48"/>
      <c r="H123" s="49"/>
      <c r="I123" s="55"/>
      <c r="J123" s="49"/>
      <c r="K123" s="19"/>
      <c r="L123" s="19"/>
      <c r="M123" s="19"/>
      <c r="N123" s="19"/>
      <c r="O123" s="19"/>
      <c r="P123" s="19"/>
      <c r="Q123" s="19"/>
      <c r="R123" s="19"/>
      <c r="S123" s="19"/>
    </row>
    <row r="124" spans="1:19" s="1" customFormat="1" x14ac:dyDescent="0.25">
      <c r="A124" s="115"/>
      <c r="B124" s="144"/>
      <c r="C124" s="44" t="s">
        <v>20</v>
      </c>
      <c r="D124" s="39">
        <f t="shared" ref="D124:J124" si="19">SUM(D119:D123)</f>
        <v>0</v>
      </c>
      <c r="E124" s="39">
        <f t="shared" si="19"/>
        <v>0</v>
      </c>
      <c r="F124" s="39">
        <f t="shared" si="19"/>
        <v>0</v>
      </c>
      <c r="G124" s="36">
        <f t="shared" si="19"/>
        <v>0</v>
      </c>
      <c r="H124" s="39">
        <f t="shared" si="19"/>
        <v>0</v>
      </c>
      <c r="I124" s="39">
        <f t="shared" si="19"/>
        <v>0</v>
      </c>
      <c r="J124" s="39">
        <f t="shared" si="19"/>
        <v>0</v>
      </c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s="1" customFormat="1" x14ac:dyDescent="0.25">
      <c r="A125" s="114">
        <v>35</v>
      </c>
      <c r="B125" s="136" t="s">
        <v>30</v>
      </c>
      <c r="C125" s="38" t="s">
        <v>3</v>
      </c>
      <c r="D125" s="47"/>
      <c r="E125" s="47"/>
      <c r="F125" s="47"/>
      <c r="G125" s="48"/>
      <c r="H125" s="49"/>
      <c r="I125" s="49"/>
      <c r="J125" s="49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1:19" s="1" customFormat="1" x14ac:dyDescent="0.25">
      <c r="A126" s="115"/>
      <c r="B126" s="144"/>
      <c r="C126" s="38" t="s">
        <v>9</v>
      </c>
      <c r="D126" s="47"/>
      <c r="E126" s="47"/>
      <c r="F126" s="47"/>
      <c r="G126" s="48">
        <v>1</v>
      </c>
      <c r="H126" s="49"/>
      <c r="I126" s="49"/>
      <c r="J126" s="49">
        <v>1</v>
      </c>
      <c r="K126" s="19"/>
      <c r="L126" s="19"/>
      <c r="M126" s="19"/>
      <c r="N126" s="19"/>
      <c r="O126" s="19"/>
      <c r="P126" s="19"/>
      <c r="Q126" s="19"/>
      <c r="R126" s="19"/>
      <c r="S126" s="19"/>
    </row>
    <row r="127" spans="1:19" s="1" customFormat="1" x14ac:dyDescent="0.25">
      <c r="A127" s="115"/>
      <c r="B127" s="144"/>
      <c r="C127" s="38" t="s">
        <v>57</v>
      </c>
      <c r="D127" s="47"/>
      <c r="E127" s="47"/>
      <c r="F127" s="47"/>
      <c r="G127" s="48"/>
      <c r="H127" s="49"/>
      <c r="I127" s="49"/>
      <c r="J127" s="49"/>
      <c r="K127" s="19"/>
      <c r="L127" s="19"/>
      <c r="M127" s="19"/>
      <c r="N127" s="19"/>
      <c r="O127" s="19"/>
      <c r="P127" s="19"/>
      <c r="Q127" s="19"/>
      <c r="R127" s="19"/>
      <c r="S127" s="19"/>
    </row>
    <row r="128" spans="1:19" s="1" customFormat="1" x14ac:dyDescent="0.25">
      <c r="A128" s="115"/>
      <c r="B128" s="144"/>
      <c r="C128" s="38" t="s">
        <v>11</v>
      </c>
      <c r="D128" s="47"/>
      <c r="E128" s="47"/>
      <c r="F128" s="47"/>
      <c r="G128" s="48"/>
      <c r="H128" s="49"/>
      <c r="I128" s="49"/>
      <c r="J128" s="49"/>
      <c r="K128" s="19"/>
      <c r="L128" s="19"/>
      <c r="M128" s="19"/>
      <c r="N128" s="19"/>
      <c r="O128" s="19"/>
      <c r="P128" s="19"/>
      <c r="Q128" s="19"/>
      <c r="R128" s="19"/>
      <c r="S128" s="19"/>
    </row>
    <row r="129" spans="1:19" s="1" customFormat="1" x14ac:dyDescent="0.25">
      <c r="A129" s="115"/>
      <c r="B129" s="144"/>
      <c r="C129" s="38" t="s">
        <v>38</v>
      </c>
      <c r="D129" s="47"/>
      <c r="E129" s="47"/>
      <c r="F129" s="47"/>
      <c r="G129" s="48"/>
      <c r="H129" s="49"/>
      <c r="I129" s="49"/>
      <c r="J129" s="49"/>
      <c r="K129" s="16"/>
      <c r="L129" s="19"/>
      <c r="M129" s="19"/>
      <c r="N129" s="19"/>
      <c r="O129" s="19"/>
      <c r="P129" s="19"/>
      <c r="Q129" s="19"/>
      <c r="R129" s="19"/>
      <c r="S129" s="19"/>
    </row>
    <row r="130" spans="1:19" s="1" customFormat="1" ht="16.5" customHeight="1" x14ac:dyDescent="0.25">
      <c r="A130" s="116"/>
      <c r="B130" s="123"/>
      <c r="C130" s="44" t="s">
        <v>20</v>
      </c>
      <c r="D130" s="39">
        <f t="shared" ref="D130:J130" si="20">SUM(D125:D129)</f>
        <v>0</v>
      </c>
      <c r="E130" s="39">
        <f t="shared" si="20"/>
        <v>0</v>
      </c>
      <c r="F130" s="39">
        <f t="shared" si="20"/>
        <v>0</v>
      </c>
      <c r="G130" s="36">
        <f t="shared" si="20"/>
        <v>1</v>
      </c>
      <c r="H130" s="39">
        <f t="shared" si="20"/>
        <v>0</v>
      </c>
      <c r="I130" s="39">
        <f t="shared" si="20"/>
        <v>0</v>
      </c>
      <c r="J130" s="39">
        <f t="shared" si="20"/>
        <v>1</v>
      </c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s="1" customFormat="1" ht="15" customHeight="1" x14ac:dyDescent="0.25">
      <c r="A131" s="114">
        <v>37</v>
      </c>
      <c r="B131" s="136" t="s">
        <v>31</v>
      </c>
      <c r="C131" s="38" t="s">
        <v>42</v>
      </c>
      <c r="D131" s="47"/>
      <c r="E131" s="47"/>
      <c r="F131" s="47"/>
      <c r="G131" s="48"/>
      <c r="H131" s="49"/>
      <c r="I131" s="49"/>
      <c r="J131" s="49"/>
      <c r="K131" s="19"/>
      <c r="L131" s="19"/>
      <c r="M131" s="19"/>
      <c r="N131" s="19"/>
      <c r="O131" s="19"/>
      <c r="P131" s="19"/>
      <c r="Q131" s="19"/>
      <c r="R131" s="19"/>
      <c r="S131" s="19"/>
    </row>
    <row r="132" spans="1:19" s="1" customFormat="1" ht="15" customHeight="1" x14ac:dyDescent="0.25">
      <c r="A132" s="115"/>
      <c r="B132" s="144"/>
      <c r="C132" s="38" t="s">
        <v>2</v>
      </c>
      <c r="D132" s="47"/>
      <c r="E132" s="47"/>
      <c r="F132" s="47"/>
      <c r="G132" s="48"/>
      <c r="H132" s="49"/>
      <c r="I132" s="49"/>
      <c r="J132" s="49"/>
      <c r="K132" s="19"/>
      <c r="L132" s="19"/>
      <c r="M132" s="19"/>
      <c r="N132" s="19"/>
      <c r="O132" s="19"/>
      <c r="P132" s="19"/>
      <c r="Q132" s="19"/>
      <c r="R132" s="19"/>
      <c r="S132" s="19"/>
    </row>
    <row r="133" spans="1:19" s="1" customFormat="1" ht="15" customHeight="1" x14ac:dyDescent="0.25">
      <c r="A133" s="115"/>
      <c r="B133" s="144"/>
      <c r="C133" s="38" t="s">
        <v>12</v>
      </c>
      <c r="D133" s="47"/>
      <c r="E133" s="47"/>
      <c r="F133" s="47"/>
      <c r="G133" s="48"/>
      <c r="H133" s="49"/>
      <c r="I133" s="49"/>
      <c r="J133" s="49"/>
      <c r="K133" s="19"/>
      <c r="L133" s="19"/>
      <c r="M133" s="19"/>
      <c r="N133" s="19"/>
      <c r="O133" s="19"/>
      <c r="P133" s="19"/>
      <c r="Q133" s="19"/>
      <c r="R133" s="19"/>
      <c r="S133" s="19"/>
    </row>
    <row r="134" spans="1:19" s="1" customFormat="1" ht="15" customHeight="1" x14ac:dyDescent="0.25">
      <c r="A134" s="115"/>
      <c r="B134" s="144"/>
      <c r="C134" s="38" t="s">
        <v>16</v>
      </c>
      <c r="D134" s="47"/>
      <c r="E134" s="47"/>
      <c r="F134" s="47"/>
      <c r="G134" s="48"/>
      <c r="H134" s="49"/>
      <c r="I134" s="49"/>
      <c r="J134" s="49"/>
      <c r="K134" s="19"/>
      <c r="L134" s="19"/>
      <c r="M134" s="19"/>
      <c r="N134" s="19"/>
      <c r="O134" s="19"/>
      <c r="P134" s="19"/>
      <c r="Q134" s="19"/>
      <c r="R134" s="19"/>
      <c r="S134" s="19"/>
    </row>
    <row r="135" spans="1:19" s="1" customFormat="1" ht="15" customHeight="1" x14ac:dyDescent="0.25">
      <c r="A135" s="115"/>
      <c r="B135" s="144"/>
      <c r="C135" s="38" t="s">
        <v>41</v>
      </c>
      <c r="D135" s="47"/>
      <c r="E135" s="47"/>
      <c r="F135" s="47"/>
      <c r="G135" s="48"/>
      <c r="H135" s="49">
        <v>1</v>
      </c>
      <c r="I135" s="49">
        <v>5</v>
      </c>
      <c r="J135" s="49">
        <v>6</v>
      </c>
      <c r="K135" s="19"/>
      <c r="L135" s="19"/>
      <c r="M135" s="19"/>
      <c r="N135" s="19"/>
      <c r="O135" s="19"/>
      <c r="P135" s="19"/>
      <c r="Q135" s="19"/>
      <c r="R135" s="19"/>
      <c r="S135" s="19"/>
    </row>
    <row r="136" spans="1:19" s="1" customFormat="1" ht="15" customHeight="1" x14ac:dyDescent="0.25">
      <c r="A136" s="115"/>
      <c r="B136" s="144"/>
      <c r="C136" s="38" t="s">
        <v>10</v>
      </c>
      <c r="D136" s="47"/>
      <c r="E136" s="47"/>
      <c r="F136" s="47"/>
      <c r="G136" s="48"/>
      <c r="H136" s="49"/>
      <c r="I136" s="49">
        <v>51</v>
      </c>
      <c r="J136" s="49">
        <v>51</v>
      </c>
      <c r="K136" s="19"/>
      <c r="L136" s="19"/>
      <c r="M136" s="19"/>
      <c r="N136" s="19"/>
      <c r="O136" s="19"/>
      <c r="P136" s="19"/>
      <c r="Q136" s="19"/>
      <c r="R136" s="19"/>
      <c r="S136" s="19"/>
    </row>
    <row r="137" spans="1:19" s="1" customFormat="1" ht="15" customHeight="1" x14ac:dyDescent="0.25">
      <c r="A137" s="115"/>
      <c r="B137" s="144"/>
      <c r="C137" s="38" t="s">
        <v>3</v>
      </c>
      <c r="D137" s="47"/>
      <c r="E137" s="47"/>
      <c r="F137" s="47"/>
      <c r="G137" s="48"/>
      <c r="H137" s="49"/>
      <c r="I137" s="49"/>
      <c r="J137" s="49"/>
      <c r="K137" s="19"/>
      <c r="L137" s="19"/>
      <c r="M137" s="19"/>
      <c r="N137" s="19"/>
      <c r="O137" s="19"/>
      <c r="P137" s="19"/>
      <c r="Q137" s="19"/>
      <c r="R137" s="19"/>
      <c r="S137" s="19"/>
    </row>
    <row r="138" spans="1:19" s="1" customFormat="1" ht="15" customHeight="1" x14ac:dyDescent="0.25">
      <c r="A138" s="115"/>
      <c r="B138" s="144"/>
      <c r="C138" s="38" t="s">
        <v>40</v>
      </c>
      <c r="D138" s="47"/>
      <c r="E138" s="47"/>
      <c r="F138" s="47"/>
      <c r="G138" s="48"/>
      <c r="H138" s="49"/>
      <c r="I138" s="49"/>
      <c r="J138" s="49"/>
      <c r="K138" s="19"/>
      <c r="L138" s="19"/>
      <c r="M138" s="19"/>
      <c r="N138" s="19"/>
      <c r="O138" s="19"/>
      <c r="P138" s="19"/>
      <c r="Q138" s="19"/>
      <c r="R138" s="19"/>
      <c r="S138" s="19"/>
    </row>
    <row r="139" spans="1:19" s="1" customFormat="1" ht="15" customHeight="1" x14ac:dyDescent="0.25">
      <c r="A139" s="115"/>
      <c r="B139" s="144"/>
      <c r="C139" s="38" t="s">
        <v>46</v>
      </c>
      <c r="D139" s="47"/>
      <c r="E139" s="47"/>
      <c r="F139" s="47"/>
      <c r="G139" s="48"/>
      <c r="H139" s="49"/>
      <c r="I139" s="49"/>
      <c r="J139" s="49"/>
      <c r="K139" s="19"/>
      <c r="L139" s="19"/>
      <c r="M139" s="19"/>
      <c r="N139" s="19"/>
      <c r="O139" s="19"/>
      <c r="P139" s="19"/>
      <c r="Q139" s="19"/>
      <c r="R139" s="19"/>
      <c r="S139" s="19"/>
    </row>
    <row r="140" spans="1:19" s="1" customFormat="1" ht="15" customHeight="1" x14ac:dyDescent="0.25">
      <c r="A140" s="115"/>
      <c r="B140" s="144"/>
      <c r="C140" s="38" t="s">
        <v>21</v>
      </c>
      <c r="D140" s="47"/>
      <c r="E140" s="47"/>
      <c r="F140" s="47"/>
      <c r="G140" s="48"/>
      <c r="H140" s="49"/>
      <c r="I140" s="49"/>
      <c r="J140" s="49"/>
      <c r="K140" s="19"/>
      <c r="L140" s="19"/>
      <c r="M140" s="19"/>
      <c r="N140" s="19"/>
      <c r="O140" s="19"/>
      <c r="P140" s="19"/>
      <c r="Q140" s="19"/>
      <c r="R140" s="19"/>
      <c r="S140" s="19"/>
    </row>
    <row r="141" spans="1:19" s="1" customFormat="1" ht="15" customHeight="1" x14ac:dyDescent="0.25">
      <c r="A141" s="115"/>
      <c r="B141" s="144"/>
      <c r="C141" s="38" t="s">
        <v>38</v>
      </c>
      <c r="D141" s="47"/>
      <c r="E141" s="47"/>
      <c r="F141" s="47"/>
      <c r="G141" s="48"/>
      <c r="H141" s="49"/>
      <c r="I141" s="49">
        <v>10</v>
      </c>
      <c r="J141" s="49">
        <v>10</v>
      </c>
      <c r="K141" s="19"/>
      <c r="L141" s="19"/>
      <c r="M141" s="19"/>
      <c r="N141" s="19"/>
      <c r="O141" s="19"/>
      <c r="P141" s="19"/>
      <c r="Q141" s="19"/>
      <c r="R141" s="19"/>
      <c r="S141" s="19"/>
    </row>
    <row r="142" spans="1:19" s="1" customFormat="1" x14ac:dyDescent="0.25">
      <c r="A142" s="116"/>
      <c r="B142" s="123"/>
      <c r="C142" s="44" t="s">
        <v>20</v>
      </c>
      <c r="D142" s="39">
        <f t="shared" ref="D142:J142" si="21">SUM(D131:D141)</f>
        <v>0</v>
      </c>
      <c r="E142" s="39">
        <f t="shared" si="21"/>
        <v>0</v>
      </c>
      <c r="F142" s="39">
        <f t="shared" si="21"/>
        <v>0</v>
      </c>
      <c r="G142" s="36">
        <f t="shared" si="21"/>
        <v>0</v>
      </c>
      <c r="H142" s="39">
        <f t="shared" si="21"/>
        <v>1</v>
      </c>
      <c r="I142" s="39">
        <f t="shared" si="21"/>
        <v>66</v>
      </c>
      <c r="J142" s="39">
        <f t="shared" si="21"/>
        <v>67</v>
      </c>
      <c r="K142" s="16"/>
      <c r="L142" s="16"/>
      <c r="M142" s="16"/>
      <c r="N142" s="16"/>
      <c r="O142" s="16"/>
      <c r="P142" s="16"/>
      <c r="Q142" s="16"/>
      <c r="R142" s="16"/>
      <c r="S142" s="16"/>
    </row>
    <row r="143" spans="1:19" s="1" customFormat="1" ht="15" customHeight="1" x14ac:dyDescent="0.25">
      <c r="A143" s="114">
        <v>40</v>
      </c>
      <c r="B143" s="136" t="s">
        <v>32</v>
      </c>
      <c r="C143" s="38" t="s">
        <v>46</v>
      </c>
      <c r="D143" s="47"/>
      <c r="E143" s="47"/>
      <c r="F143" s="47"/>
      <c r="G143" s="48"/>
      <c r="H143" s="49"/>
      <c r="I143" s="55"/>
      <c r="J143" s="55"/>
      <c r="K143" s="19"/>
      <c r="L143" s="19"/>
      <c r="M143" s="19"/>
      <c r="N143" s="19"/>
      <c r="O143" s="19"/>
      <c r="P143" s="19"/>
      <c r="Q143" s="19"/>
      <c r="R143" s="19"/>
      <c r="S143" s="19"/>
    </row>
    <row r="144" spans="1:19" s="1" customFormat="1" x14ac:dyDescent="0.25">
      <c r="A144" s="115"/>
      <c r="B144" s="144"/>
      <c r="C144" s="38" t="s">
        <v>11</v>
      </c>
      <c r="D144" s="47"/>
      <c r="E144" s="47"/>
      <c r="F144" s="47"/>
      <c r="G144" s="48"/>
      <c r="H144" s="49"/>
      <c r="I144" s="55"/>
      <c r="J144" s="55"/>
      <c r="K144" s="19"/>
      <c r="L144" s="19"/>
      <c r="M144" s="19"/>
      <c r="N144" s="19"/>
      <c r="O144" s="19"/>
      <c r="P144" s="19"/>
      <c r="Q144" s="19"/>
      <c r="R144" s="19"/>
      <c r="S144" s="19"/>
    </row>
    <row r="145" spans="1:19" s="1" customFormat="1" x14ac:dyDescent="0.25">
      <c r="A145" s="115"/>
      <c r="B145" s="144"/>
      <c r="C145" s="38" t="s">
        <v>2</v>
      </c>
      <c r="D145" s="47"/>
      <c r="E145" s="47"/>
      <c r="F145" s="47"/>
      <c r="G145" s="48"/>
      <c r="H145" s="49"/>
      <c r="I145" s="55"/>
      <c r="J145" s="55"/>
      <c r="K145" s="19"/>
      <c r="L145" s="19"/>
      <c r="M145" s="19"/>
      <c r="N145" s="19"/>
      <c r="O145" s="19"/>
      <c r="P145" s="19"/>
      <c r="Q145" s="19"/>
      <c r="R145" s="19"/>
      <c r="S145" s="19"/>
    </row>
    <row r="146" spans="1:19" s="1" customFormat="1" x14ac:dyDescent="0.25">
      <c r="A146" s="115"/>
      <c r="B146" s="144"/>
      <c r="C146" s="38" t="s">
        <v>6</v>
      </c>
      <c r="D146" s="47"/>
      <c r="E146" s="47"/>
      <c r="F146" s="47"/>
      <c r="G146" s="48"/>
      <c r="H146" s="49"/>
      <c r="I146" s="55">
        <v>9</v>
      </c>
      <c r="J146" s="55">
        <v>9</v>
      </c>
      <c r="K146" s="19"/>
      <c r="L146" s="19"/>
      <c r="M146" s="19"/>
      <c r="N146" s="19"/>
      <c r="O146" s="19"/>
      <c r="P146" s="19"/>
      <c r="Q146" s="19"/>
      <c r="R146" s="19"/>
      <c r="S146" s="19"/>
    </row>
    <row r="147" spans="1:19" s="1" customFormat="1" x14ac:dyDescent="0.25">
      <c r="A147" s="115"/>
      <c r="B147" s="144"/>
      <c r="C147" s="38" t="s">
        <v>45</v>
      </c>
      <c r="D147" s="47"/>
      <c r="E147" s="47"/>
      <c r="F147" s="47"/>
      <c r="G147" s="48"/>
      <c r="H147" s="49"/>
      <c r="I147" s="55"/>
      <c r="J147" s="55"/>
      <c r="K147" s="19"/>
      <c r="L147" s="19"/>
      <c r="M147" s="19"/>
      <c r="N147" s="19"/>
      <c r="O147" s="19"/>
      <c r="P147" s="19"/>
      <c r="Q147" s="19"/>
      <c r="R147" s="19"/>
      <c r="S147" s="19"/>
    </row>
    <row r="148" spans="1:19" s="1" customFormat="1" x14ac:dyDescent="0.25">
      <c r="A148" s="115"/>
      <c r="B148" s="144"/>
      <c r="C148" s="38" t="s">
        <v>8</v>
      </c>
      <c r="D148" s="47"/>
      <c r="E148" s="47"/>
      <c r="F148" s="47"/>
      <c r="G148" s="48"/>
      <c r="H148" s="49"/>
      <c r="I148" s="55"/>
      <c r="J148" s="55"/>
      <c r="K148" s="19"/>
      <c r="L148" s="19"/>
      <c r="M148" s="19"/>
      <c r="N148" s="19"/>
      <c r="O148" s="19"/>
      <c r="P148" s="19"/>
      <c r="Q148" s="19"/>
      <c r="R148" s="19"/>
      <c r="S148" s="19"/>
    </row>
    <row r="149" spans="1:19" s="1" customFormat="1" x14ac:dyDescent="0.25">
      <c r="A149" s="115"/>
      <c r="B149" s="144"/>
      <c r="C149" s="38" t="s">
        <v>3</v>
      </c>
      <c r="D149" s="47"/>
      <c r="E149" s="47"/>
      <c r="F149" s="47"/>
      <c r="G149" s="48"/>
      <c r="H149" s="49"/>
      <c r="I149" s="55"/>
      <c r="J149" s="55"/>
      <c r="K149" s="19"/>
      <c r="L149" s="19"/>
      <c r="M149" s="19"/>
      <c r="N149" s="19"/>
      <c r="O149" s="19"/>
      <c r="P149" s="19"/>
      <c r="Q149" s="19"/>
      <c r="R149" s="19"/>
      <c r="S149" s="19"/>
    </row>
    <row r="150" spans="1:19" s="1" customFormat="1" x14ac:dyDescent="0.25">
      <c r="A150" s="115"/>
      <c r="B150" s="144"/>
      <c r="C150" s="38" t="s">
        <v>38</v>
      </c>
      <c r="D150" s="47"/>
      <c r="E150" s="47"/>
      <c r="F150" s="47"/>
      <c r="G150" s="48"/>
      <c r="H150" s="49"/>
      <c r="I150" s="55"/>
      <c r="J150" s="55"/>
      <c r="K150" s="19"/>
      <c r="L150" s="19"/>
      <c r="M150" s="19"/>
      <c r="N150" s="19"/>
      <c r="O150" s="19"/>
      <c r="P150" s="19"/>
      <c r="Q150" s="19"/>
      <c r="R150" s="19"/>
      <c r="S150" s="19"/>
    </row>
    <row r="151" spans="1:19" s="1" customFormat="1" x14ac:dyDescent="0.25">
      <c r="A151" s="115"/>
      <c r="B151" s="144"/>
      <c r="C151" s="38" t="s">
        <v>4</v>
      </c>
      <c r="D151" s="47"/>
      <c r="E151" s="47"/>
      <c r="F151" s="47"/>
      <c r="G151" s="48"/>
      <c r="H151" s="49"/>
      <c r="I151" s="55">
        <v>1</v>
      </c>
      <c r="J151" s="55">
        <v>1</v>
      </c>
      <c r="K151" s="19"/>
      <c r="L151" s="19"/>
      <c r="M151" s="19"/>
      <c r="N151" s="19"/>
      <c r="O151" s="19"/>
      <c r="P151" s="19"/>
      <c r="Q151" s="19"/>
      <c r="R151" s="19"/>
      <c r="S151" s="19"/>
    </row>
    <row r="152" spans="1:19" s="1" customFormat="1" x14ac:dyDescent="0.25">
      <c r="A152" s="115"/>
      <c r="B152" s="144"/>
      <c r="C152" s="38" t="s">
        <v>57</v>
      </c>
      <c r="D152" s="47"/>
      <c r="E152" s="47"/>
      <c r="F152" s="47"/>
      <c r="G152" s="48"/>
      <c r="H152" s="49"/>
      <c r="I152" s="55"/>
      <c r="J152" s="55"/>
      <c r="K152" s="19"/>
      <c r="L152" s="19"/>
      <c r="M152" s="19"/>
      <c r="N152" s="19"/>
      <c r="O152" s="19"/>
      <c r="P152" s="19"/>
      <c r="Q152" s="19"/>
      <c r="R152" s="19"/>
      <c r="S152" s="19"/>
    </row>
    <row r="153" spans="1:19" s="1" customFormat="1" x14ac:dyDescent="0.25">
      <c r="A153" s="116"/>
      <c r="B153" s="123"/>
      <c r="C153" s="44" t="s">
        <v>20</v>
      </c>
      <c r="D153" s="39">
        <f t="shared" ref="D153:J153" si="22">SUM(D143:D152)</f>
        <v>0</v>
      </c>
      <c r="E153" s="39">
        <f t="shared" si="22"/>
        <v>0</v>
      </c>
      <c r="F153" s="39">
        <f t="shared" si="22"/>
        <v>0</v>
      </c>
      <c r="G153" s="36">
        <f t="shared" si="22"/>
        <v>0</v>
      </c>
      <c r="H153" s="39">
        <f t="shared" si="22"/>
        <v>0</v>
      </c>
      <c r="I153" s="39">
        <f t="shared" si="22"/>
        <v>10</v>
      </c>
      <c r="J153" s="39">
        <f t="shared" si="22"/>
        <v>10</v>
      </c>
      <c r="K153" s="16"/>
      <c r="L153" s="16"/>
      <c r="M153" s="16"/>
      <c r="N153" s="16"/>
      <c r="O153" s="16"/>
      <c r="P153" s="16"/>
      <c r="Q153" s="16"/>
      <c r="R153" s="16"/>
      <c r="S153" s="16"/>
    </row>
    <row r="154" spans="1:19" s="1" customFormat="1" x14ac:dyDescent="0.25">
      <c r="A154" s="114">
        <v>42</v>
      </c>
      <c r="B154" s="136" t="s">
        <v>33</v>
      </c>
      <c r="C154" s="38" t="s">
        <v>49</v>
      </c>
      <c r="D154" s="47"/>
      <c r="E154" s="47"/>
      <c r="F154" s="47"/>
      <c r="G154" s="48"/>
      <c r="H154" s="49"/>
      <c r="I154" s="49">
        <v>25</v>
      </c>
      <c r="J154" s="49">
        <v>25</v>
      </c>
      <c r="K154" s="19"/>
      <c r="L154" s="19"/>
      <c r="M154" s="19"/>
      <c r="N154" s="19"/>
      <c r="O154" s="19"/>
      <c r="P154" s="19"/>
      <c r="Q154" s="19"/>
      <c r="R154" s="19"/>
      <c r="S154" s="19"/>
    </row>
    <row r="155" spans="1:19" s="1" customFormat="1" x14ac:dyDescent="0.25">
      <c r="A155" s="115"/>
      <c r="B155" s="144"/>
      <c r="C155" s="38" t="s">
        <v>11</v>
      </c>
      <c r="D155" s="47"/>
      <c r="E155" s="47"/>
      <c r="F155" s="47"/>
      <c r="G155" s="48"/>
      <c r="H155" s="49"/>
      <c r="I155" s="49">
        <v>6</v>
      </c>
      <c r="J155" s="49">
        <v>6</v>
      </c>
      <c r="K155" s="19"/>
      <c r="L155" s="19"/>
      <c r="M155" s="19"/>
      <c r="N155" s="19"/>
      <c r="O155" s="19"/>
      <c r="P155" s="19"/>
      <c r="Q155" s="19"/>
      <c r="R155" s="19"/>
      <c r="S155" s="19"/>
    </row>
    <row r="156" spans="1:19" s="1" customFormat="1" x14ac:dyDescent="0.25">
      <c r="A156" s="115"/>
      <c r="B156" s="144"/>
      <c r="C156" s="38" t="s">
        <v>2</v>
      </c>
      <c r="D156" s="47"/>
      <c r="E156" s="47"/>
      <c r="F156" s="47"/>
      <c r="G156" s="48"/>
      <c r="H156" s="49"/>
      <c r="I156" s="49">
        <v>10</v>
      </c>
      <c r="J156" s="49">
        <v>10</v>
      </c>
      <c r="K156" s="19"/>
      <c r="L156" s="19"/>
      <c r="M156" s="19"/>
      <c r="N156" s="19"/>
      <c r="O156" s="19"/>
      <c r="P156" s="19"/>
      <c r="Q156" s="19"/>
      <c r="R156" s="19"/>
      <c r="S156" s="19"/>
    </row>
    <row r="157" spans="1:19" s="1" customFormat="1" x14ac:dyDescent="0.25">
      <c r="A157" s="115"/>
      <c r="B157" s="144"/>
      <c r="C157" s="38" t="s">
        <v>23</v>
      </c>
      <c r="D157" s="47"/>
      <c r="E157" s="47"/>
      <c r="F157" s="47"/>
      <c r="G157" s="48"/>
      <c r="H157" s="49"/>
      <c r="I157" s="49">
        <v>3</v>
      </c>
      <c r="J157" s="49">
        <v>3</v>
      </c>
      <c r="K157" s="19"/>
      <c r="L157" s="19"/>
      <c r="M157" s="19"/>
      <c r="N157" s="19"/>
      <c r="O157" s="19"/>
      <c r="P157" s="19"/>
      <c r="Q157" s="19"/>
      <c r="R157" s="19"/>
      <c r="S157" s="19"/>
    </row>
    <row r="158" spans="1:19" s="1" customFormat="1" x14ac:dyDescent="0.25">
      <c r="A158" s="115"/>
      <c r="B158" s="144"/>
      <c r="C158" s="38" t="s">
        <v>12</v>
      </c>
      <c r="D158" s="47"/>
      <c r="E158" s="47"/>
      <c r="F158" s="47"/>
      <c r="G158" s="48"/>
      <c r="H158" s="49"/>
      <c r="I158" s="49">
        <v>41</v>
      </c>
      <c r="J158" s="49">
        <v>41</v>
      </c>
      <c r="K158" s="19"/>
      <c r="L158" s="19"/>
      <c r="M158" s="19"/>
      <c r="N158" s="19"/>
      <c r="O158" s="19"/>
      <c r="P158" s="19"/>
      <c r="Q158" s="19"/>
      <c r="R158" s="19"/>
      <c r="S158" s="19"/>
    </row>
    <row r="159" spans="1:19" s="1" customFormat="1" x14ac:dyDescent="0.25">
      <c r="A159" s="115"/>
      <c r="B159" s="144"/>
      <c r="C159" s="38" t="s">
        <v>50</v>
      </c>
      <c r="D159" s="47"/>
      <c r="E159" s="47"/>
      <c r="F159" s="47"/>
      <c r="G159" s="48"/>
      <c r="H159" s="49"/>
      <c r="I159" s="49">
        <v>2</v>
      </c>
      <c r="J159" s="49">
        <v>2</v>
      </c>
      <c r="K159" s="19"/>
      <c r="L159" s="19"/>
      <c r="M159" s="19"/>
      <c r="N159" s="19"/>
      <c r="O159" s="19"/>
      <c r="P159" s="19"/>
      <c r="Q159" s="19"/>
      <c r="R159" s="19"/>
      <c r="S159" s="19"/>
    </row>
    <row r="160" spans="1:19" s="1" customFormat="1" x14ac:dyDescent="0.25">
      <c r="A160" s="115"/>
      <c r="B160" s="144"/>
      <c r="C160" s="38" t="s">
        <v>6</v>
      </c>
      <c r="D160" s="47"/>
      <c r="E160" s="47"/>
      <c r="F160" s="47"/>
      <c r="G160" s="48"/>
      <c r="H160" s="49"/>
      <c r="I160" s="49">
        <v>39</v>
      </c>
      <c r="J160" s="49">
        <v>39</v>
      </c>
      <c r="K160" s="19"/>
      <c r="L160" s="19"/>
      <c r="M160" s="19"/>
      <c r="N160" s="19"/>
      <c r="O160" s="19"/>
      <c r="P160" s="19"/>
      <c r="Q160" s="19"/>
      <c r="R160" s="19"/>
      <c r="S160" s="19"/>
    </row>
    <row r="161" spans="1:19" s="1" customFormat="1" x14ac:dyDescent="0.25">
      <c r="A161" s="115"/>
      <c r="B161" s="144"/>
      <c r="C161" s="38" t="s">
        <v>15</v>
      </c>
      <c r="D161" s="47"/>
      <c r="E161" s="47"/>
      <c r="F161" s="47"/>
      <c r="G161" s="48"/>
      <c r="H161" s="49"/>
      <c r="I161" s="49">
        <v>6</v>
      </c>
      <c r="J161" s="49">
        <v>6</v>
      </c>
      <c r="K161" s="19"/>
      <c r="L161" s="19"/>
      <c r="M161" s="19"/>
      <c r="N161" s="19"/>
      <c r="O161" s="19"/>
      <c r="P161" s="19"/>
      <c r="Q161" s="19"/>
      <c r="R161" s="19"/>
      <c r="S161" s="19"/>
    </row>
    <row r="162" spans="1:19" s="1" customFormat="1" x14ac:dyDescent="0.25">
      <c r="A162" s="115"/>
      <c r="B162" s="144"/>
      <c r="C162" s="38" t="s">
        <v>22</v>
      </c>
      <c r="D162" s="47"/>
      <c r="E162" s="47"/>
      <c r="F162" s="47"/>
      <c r="G162" s="48"/>
      <c r="H162" s="49"/>
      <c r="I162" s="49"/>
      <c r="J162" s="49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1:19" s="1" customFormat="1" x14ac:dyDescent="0.25">
      <c r="A163" s="115"/>
      <c r="B163" s="144"/>
      <c r="C163" s="38" t="s">
        <v>7</v>
      </c>
      <c r="D163" s="47"/>
      <c r="E163" s="47"/>
      <c r="F163" s="47"/>
      <c r="G163" s="48"/>
      <c r="H163" s="49"/>
      <c r="I163" s="49">
        <v>9</v>
      </c>
      <c r="J163" s="49">
        <v>9</v>
      </c>
      <c r="K163" s="19"/>
      <c r="L163" s="19"/>
      <c r="M163" s="19"/>
      <c r="N163" s="19"/>
      <c r="O163" s="19"/>
      <c r="P163" s="19"/>
      <c r="Q163" s="19"/>
      <c r="R163" s="19"/>
      <c r="S163" s="19"/>
    </row>
    <row r="164" spans="1:19" s="1" customFormat="1" x14ac:dyDescent="0.25">
      <c r="A164" s="115"/>
      <c r="B164" s="144"/>
      <c r="C164" s="38" t="s">
        <v>41</v>
      </c>
      <c r="D164" s="47"/>
      <c r="E164" s="47"/>
      <c r="F164" s="47"/>
      <c r="G164" s="48"/>
      <c r="H164" s="49"/>
      <c r="I164" s="49">
        <v>4</v>
      </c>
      <c r="J164" s="49">
        <v>4</v>
      </c>
      <c r="K164" s="19"/>
      <c r="L164" s="19"/>
      <c r="M164" s="19"/>
      <c r="N164" s="19"/>
      <c r="O164" s="19"/>
      <c r="P164" s="19"/>
      <c r="Q164" s="19"/>
      <c r="R164" s="19"/>
      <c r="S164" s="19"/>
    </row>
    <row r="165" spans="1:19" s="1" customFormat="1" x14ac:dyDescent="0.25">
      <c r="A165" s="115"/>
      <c r="B165" s="144"/>
      <c r="C165" s="38" t="s">
        <v>8</v>
      </c>
      <c r="D165" s="47"/>
      <c r="E165" s="47"/>
      <c r="F165" s="47"/>
      <c r="G165" s="48"/>
      <c r="H165" s="49"/>
      <c r="I165" s="49">
        <v>4</v>
      </c>
      <c r="J165" s="49">
        <v>4</v>
      </c>
      <c r="K165" s="19"/>
      <c r="L165" s="19"/>
      <c r="M165" s="19"/>
      <c r="N165" s="19"/>
      <c r="O165" s="19"/>
      <c r="P165" s="19"/>
      <c r="Q165" s="19"/>
      <c r="R165" s="19"/>
      <c r="S165" s="19"/>
    </row>
    <row r="166" spans="1:19" s="1" customFormat="1" x14ac:dyDescent="0.25">
      <c r="A166" s="115"/>
      <c r="B166" s="144"/>
      <c r="C166" s="38" t="s">
        <v>21</v>
      </c>
      <c r="D166" s="47"/>
      <c r="E166" s="47"/>
      <c r="F166" s="47"/>
      <c r="G166" s="48"/>
      <c r="H166" s="49"/>
      <c r="I166" s="49"/>
      <c r="J166" s="49"/>
      <c r="K166" s="19"/>
      <c r="L166" s="19"/>
      <c r="M166" s="19"/>
      <c r="N166" s="19"/>
      <c r="O166" s="19"/>
      <c r="P166" s="19"/>
      <c r="Q166" s="19"/>
      <c r="R166" s="19"/>
      <c r="S166" s="19"/>
    </row>
    <row r="167" spans="1:19" s="1" customFormat="1" x14ac:dyDescent="0.25">
      <c r="A167" s="115"/>
      <c r="B167" s="144"/>
      <c r="C167" s="38" t="s">
        <v>3</v>
      </c>
      <c r="D167" s="47"/>
      <c r="E167" s="47"/>
      <c r="F167" s="47"/>
      <c r="G167" s="48"/>
      <c r="H167" s="49"/>
      <c r="I167" s="49"/>
      <c r="J167" s="49"/>
      <c r="K167" s="19"/>
      <c r="L167" s="19"/>
      <c r="M167" s="19"/>
      <c r="N167" s="19"/>
      <c r="O167" s="19"/>
      <c r="P167" s="19"/>
      <c r="Q167" s="19"/>
      <c r="R167" s="19"/>
      <c r="S167" s="19"/>
    </row>
    <row r="168" spans="1:19" s="1" customFormat="1" x14ac:dyDescent="0.25">
      <c r="A168" s="115"/>
      <c r="B168" s="144"/>
      <c r="C168" s="38" t="s">
        <v>9</v>
      </c>
      <c r="D168" s="47"/>
      <c r="E168" s="47"/>
      <c r="F168" s="47"/>
      <c r="G168" s="48"/>
      <c r="H168" s="49"/>
      <c r="I168" s="49">
        <v>16</v>
      </c>
      <c r="J168" s="49">
        <v>16</v>
      </c>
      <c r="K168" s="19"/>
      <c r="L168" s="19"/>
      <c r="M168" s="19"/>
      <c r="N168" s="19"/>
      <c r="O168" s="19"/>
      <c r="P168" s="19"/>
      <c r="Q168" s="19"/>
      <c r="R168" s="19"/>
      <c r="S168" s="19"/>
    </row>
    <row r="169" spans="1:19" s="1" customFormat="1" x14ac:dyDescent="0.25">
      <c r="A169" s="115"/>
      <c r="B169" s="144"/>
      <c r="C169" s="38" t="s">
        <v>40</v>
      </c>
      <c r="D169" s="47"/>
      <c r="E169" s="47"/>
      <c r="F169" s="47"/>
      <c r="G169" s="48"/>
      <c r="H169" s="49"/>
      <c r="I169" s="49"/>
      <c r="J169" s="49"/>
      <c r="K169" s="19"/>
      <c r="L169" s="19"/>
      <c r="M169" s="19"/>
      <c r="N169" s="19"/>
      <c r="O169" s="19"/>
      <c r="P169" s="19"/>
      <c r="Q169" s="19"/>
      <c r="R169" s="19"/>
      <c r="S169" s="19"/>
    </row>
    <row r="170" spans="1:19" s="1" customFormat="1" x14ac:dyDescent="0.25">
      <c r="A170" s="115"/>
      <c r="B170" s="144"/>
      <c r="C170" s="38" t="s">
        <v>18</v>
      </c>
      <c r="D170" s="47"/>
      <c r="E170" s="47"/>
      <c r="F170" s="47"/>
      <c r="G170" s="48"/>
      <c r="H170" s="49"/>
      <c r="I170" s="49"/>
      <c r="J170" s="49"/>
      <c r="K170" s="19"/>
      <c r="L170" s="19"/>
      <c r="M170" s="19"/>
      <c r="N170" s="19"/>
      <c r="O170" s="19"/>
      <c r="P170" s="19"/>
      <c r="Q170" s="19"/>
      <c r="R170" s="19"/>
      <c r="S170" s="19"/>
    </row>
    <row r="171" spans="1:19" s="1" customFormat="1" x14ac:dyDescent="0.25">
      <c r="A171" s="115"/>
      <c r="B171" s="144"/>
      <c r="C171" s="38" t="s">
        <v>38</v>
      </c>
      <c r="D171" s="47"/>
      <c r="E171" s="47"/>
      <c r="F171" s="47"/>
      <c r="G171" s="48"/>
      <c r="H171" s="49"/>
      <c r="I171" s="49"/>
      <c r="J171" s="49"/>
      <c r="K171" s="19"/>
      <c r="L171" s="19"/>
      <c r="M171" s="19"/>
      <c r="N171" s="19"/>
      <c r="O171" s="19"/>
      <c r="P171" s="19"/>
      <c r="Q171" s="19"/>
      <c r="R171" s="19"/>
      <c r="S171" s="19"/>
    </row>
    <row r="172" spans="1:19" s="1" customFormat="1" x14ac:dyDescent="0.25">
      <c r="A172" s="115"/>
      <c r="B172" s="144"/>
      <c r="C172" s="38" t="s">
        <v>39</v>
      </c>
      <c r="D172" s="47"/>
      <c r="E172" s="47"/>
      <c r="F172" s="47"/>
      <c r="G172" s="48"/>
      <c r="H172" s="49"/>
      <c r="I172" s="49"/>
      <c r="J172" s="49"/>
      <c r="K172" s="19"/>
      <c r="L172" s="19"/>
      <c r="M172" s="19"/>
      <c r="N172" s="19"/>
      <c r="O172" s="19"/>
      <c r="P172" s="19"/>
      <c r="Q172" s="19"/>
      <c r="R172" s="19"/>
      <c r="S172" s="19"/>
    </row>
    <row r="173" spans="1:19" s="1" customFormat="1" x14ac:dyDescent="0.25">
      <c r="A173" s="116"/>
      <c r="B173" s="123"/>
      <c r="C173" s="44" t="s">
        <v>20</v>
      </c>
      <c r="D173" s="39">
        <f t="shared" ref="D173:J173" si="23">SUM(D154:D172)</f>
        <v>0</v>
      </c>
      <c r="E173" s="39">
        <f t="shared" si="23"/>
        <v>0</v>
      </c>
      <c r="F173" s="39">
        <f t="shared" si="23"/>
        <v>0</v>
      </c>
      <c r="G173" s="36">
        <f t="shared" si="23"/>
        <v>0</v>
      </c>
      <c r="H173" s="39">
        <f t="shared" si="23"/>
        <v>0</v>
      </c>
      <c r="I173" s="39">
        <f t="shared" si="23"/>
        <v>165</v>
      </c>
      <c r="J173" s="39">
        <f t="shared" si="23"/>
        <v>165</v>
      </c>
      <c r="K173" s="16"/>
      <c r="L173" s="16"/>
      <c r="M173" s="16"/>
      <c r="N173" s="16"/>
      <c r="O173" s="16"/>
      <c r="P173" s="16"/>
      <c r="Q173" s="16"/>
      <c r="R173" s="16"/>
      <c r="S173" s="16"/>
    </row>
    <row r="174" spans="1:19" s="1" customFormat="1" x14ac:dyDescent="0.25">
      <c r="A174" s="114">
        <v>44</v>
      </c>
      <c r="B174" s="136" t="s">
        <v>34</v>
      </c>
      <c r="C174" s="38" t="s">
        <v>11</v>
      </c>
      <c r="D174" s="47"/>
      <c r="E174" s="47"/>
      <c r="F174" s="47"/>
      <c r="G174" s="56">
        <v>1</v>
      </c>
      <c r="H174" s="55"/>
      <c r="I174" s="55">
        <v>5</v>
      </c>
      <c r="J174" s="55">
        <v>6</v>
      </c>
      <c r="K174" s="19"/>
      <c r="L174" s="19"/>
      <c r="M174" s="19"/>
      <c r="N174" s="19"/>
      <c r="O174" s="19"/>
      <c r="P174" s="19"/>
      <c r="Q174" s="19"/>
      <c r="R174" s="19"/>
      <c r="S174" s="19"/>
    </row>
    <row r="175" spans="1:19" s="1" customFormat="1" x14ac:dyDescent="0.25">
      <c r="A175" s="115"/>
      <c r="B175" s="144"/>
      <c r="C175" s="38" t="s">
        <v>2</v>
      </c>
      <c r="D175" s="47"/>
      <c r="E175" s="47"/>
      <c r="F175" s="47"/>
      <c r="G175" s="56"/>
      <c r="H175" s="55"/>
      <c r="I175" s="55">
        <v>31</v>
      </c>
      <c r="J175" s="55">
        <v>31</v>
      </c>
      <c r="K175" s="19"/>
      <c r="L175" s="19"/>
      <c r="M175" s="19"/>
      <c r="N175" s="19"/>
      <c r="O175" s="19"/>
      <c r="P175" s="19"/>
      <c r="Q175" s="19"/>
      <c r="R175" s="19"/>
      <c r="S175" s="19"/>
    </row>
    <row r="176" spans="1:19" s="1" customFormat="1" x14ac:dyDescent="0.25">
      <c r="A176" s="115"/>
      <c r="B176" s="144"/>
      <c r="C176" s="38" t="s">
        <v>12</v>
      </c>
      <c r="D176" s="47"/>
      <c r="E176" s="47"/>
      <c r="F176" s="47"/>
      <c r="G176" s="56"/>
      <c r="H176" s="55"/>
      <c r="I176" s="55">
        <v>13</v>
      </c>
      <c r="J176" s="55">
        <v>13</v>
      </c>
      <c r="K176" s="19"/>
      <c r="L176" s="19"/>
      <c r="M176" s="19"/>
      <c r="N176" s="19"/>
      <c r="O176" s="19"/>
      <c r="P176" s="19"/>
      <c r="Q176" s="19"/>
      <c r="R176" s="19"/>
      <c r="S176" s="19"/>
    </row>
    <row r="177" spans="1:30" s="1" customFormat="1" x14ac:dyDescent="0.25">
      <c r="A177" s="115"/>
      <c r="B177" s="144"/>
      <c r="C177" s="38" t="s">
        <v>15</v>
      </c>
      <c r="D177" s="47"/>
      <c r="E177" s="47"/>
      <c r="F177" s="47"/>
      <c r="G177" s="56"/>
      <c r="H177" s="55"/>
      <c r="I177" s="55"/>
      <c r="J177" s="55">
        <v>0</v>
      </c>
      <c r="K177" s="19"/>
      <c r="L177" s="19"/>
      <c r="M177" s="19"/>
      <c r="N177" s="19"/>
      <c r="O177" s="19"/>
      <c r="P177" s="19"/>
      <c r="Q177" s="19"/>
      <c r="R177" s="19"/>
      <c r="S177" s="19"/>
    </row>
    <row r="178" spans="1:30" s="1" customFormat="1" x14ac:dyDescent="0.25">
      <c r="A178" s="115"/>
      <c r="B178" s="144"/>
      <c r="C178" s="38" t="s">
        <v>7</v>
      </c>
      <c r="D178" s="47"/>
      <c r="E178" s="47"/>
      <c r="F178" s="47"/>
      <c r="G178" s="56"/>
      <c r="H178" s="55"/>
      <c r="I178" s="55"/>
      <c r="J178" s="55">
        <v>0</v>
      </c>
      <c r="K178" s="19"/>
      <c r="L178" s="19"/>
      <c r="M178" s="19"/>
      <c r="N178" s="19"/>
      <c r="O178" s="19"/>
      <c r="P178" s="19"/>
      <c r="Q178" s="19"/>
      <c r="R178" s="19"/>
      <c r="S178" s="19"/>
    </row>
    <row r="179" spans="1:30" s="1" customFormat="1" x14ac:dyDescent="0.25">
      <c r="A179" s="115"/>
      <c r="B179" s="144"/>
      <c r="C179" s="38" t="s">
        <v>41</v>
      </c>
      <c r="D179" s="47"/>
      <c r="E179" s="47"/>
      <c r="F179" s="47"/>
      <c r="G179" s="56"/>
      <c r="H179" s="55">
        <v>4</v>
      </c>
      <c r="I179" s="55">
        <v>5</v>
      </c>
      <c r="J179" s="55">
        <v>9</v>
      </c>
      <c r="K179" s="19"/>
      <c r="L179" s="19"/>
      <c r="M179" s="19"/>
      <c r="N179" s="19"/>
      <c r="O179" s="19"/>
      <c r="P179" s="19"/>
      <c r="Q179" s="19"/>
      <c r="R179" s="19"/>
      <c r="S179" s="19"/>
    </row>
    <row r="180" spans="1:30" s="1" customFormat="1" x14ac:dyDescent="0.25">
      <c r="A180" s="115"/>
      <c r="B180" s="144"/>
      <c r="C180" s="38" t="s">
        <v>3</v>
      </c>
      <c r="D180" s="47"/>
      <c r="E180" s="47"/>
      <c r="F180" s="47"/>
      <c r="G180" s="56"/>
      <c r="H180" s="55"/>
      <c r="I180" s="55">
        <v>3</v>
      </c>
      <c r="J180" s="55">
        <v>3</v>
      </c>
      <c r="K180" s="19"/>
      <c r="L180" s="19"/>
      <c r="M180" s="19"/>
      <c r="N180" s="19"/>
      <c r="O180" s="19"/>
      <c r="P180" s="19"/>
      <c r="Q180" s="19"/>
      <c r="R180" s="19"/>
      <c r="S180" s="19"/>
    </row>
    <row r="181" spans="1:30" s="1" customFormat="1" x14ac:dyDescent="0.25">
      <c r="A181" s="115"/>
      <c r="B181" s="144"/>
      <c r="C181" s="38" t="s">
        <v>48</v>
      </c>
      <c r="D181" s="47"/>
      <c r="E181" s="47"/>
      <c r="F181" s="47"/>
      <c r="G181" s="56"/>
      <c r="H181" s="55"/>
      <c r="I181" s="55"/>
      <c r="J181" s="55">
        <v>0</v>
      </c>
      <c r="K181" s="19"/>
      <c r="L181" s="19"/>
      <c r="M181" s="19"/>
      <c r="N181" s="19"/>
      <c r="O181" s="19"/>
      <c r="P181" s="19"/>
      <c r="Q181" s="19"/>
      <c r="R181" s="19"/>
      <c r="S181" s="19"/>
    </row>
    <row r="182" spans="1:30" s="1" customFormat="1" ht="30" x14ac:dyDescent="0.25">
      <c r="A182" s="115"/>
      <c r="B182" s="144"/>
      <c r="C182" s="38" t="s">
        <v>47</v>
      </c>
      <c r="D182" s="47"/>
      <c r="E182" s="47"/>
      <c r="F182" s="47"/>
      <c r="G182" s="56">
        <v>1</v>
      </c>
      <c r="H182" s="55">
        <v>1</v>
      </c>
      <c r="I182" s="55">
        <v>87</v>
      </c>
      <c r="J182" s="55">
        <v>89</v>
      </c>
      <c r="K182" s="19"/>
      <c r="L182" s="19"/>
      <c r="M182" s="19"/>
      <c r="N182" s="19"/>
      <c r="O182" s="19"/>
      <c r="P182" s="19"/>
      <c r="Q182" s="19"/>
      <c r="R182" s="19"/>
      <c r="S182" s="19"/>
    </row>
    <row r="183" spans="1:30" s="1" customFormat="1" x14ac:dyDescent="0.25">
      <c r="A183" s="116"/>
      <c r="B183" s="123"/>
      <c r="C183" s="44" t="s">
        <v>20</v>
      </c>
      <c r="D183" s="39">
        <f t="shared" ref="D183:J183" si="24">SUM(D174:D182)</f>
        <v>0</v>
      </c>
      <c r="E183" s="39">
        <f t="shared" si="24"/>
        <v>0</v>
      </c>
      <c r="F183" s="39">
        <f t="shared" si="24"/>
        <v>0</v>
      </c>
      <c r="G183" s="36">
        <f t="shared" si="24"/>
        <v>2</v>
      </c>
      <c r="H183" s="39">
        <f t="shared" si="24"/>
        <v>5</v>
      </c>
      <c r="I183" s="39">
        <f t="shared" si="24"/>
        <v>144</v>
      </c>
      <c r="J183" s="39">
        <f t="shared" si="24"/>
        <v>151</v>
      </c>
      <c r="K183" s="16"/>
      <c r="L183" s="16"/>
      <c r="M183" s="16"/>
      <c r="N183" s="16"/>
      <c r="O183" s="16"/>
      <c r="P183" s="16"/>
      <c r="Q183" s="16"/>
      <c r="R183" s="16"/>
      <c r="S183" s="16"/>
      <c r="V183" s="16"/>
      <c r="W183" s="16"/>
      <c r="X183" s="16"/>
      <c r="Y183" s="16"/>
      <c r="Z183" s="16"/>
      <c r="AA183" s="16"/>
      <c r="AB183" s="16"/>
      <c r="AC183" s="16"/>
      <c r="AD183" s="16"/>
    </row>
    <row r="184" spans="1:30" s="1" customFormat="1" x14ac:dyDescent="0.25">
      <c r="A184" s="114">
        <v>48</v>
      </c>
      <c r="B184" s="136" t="s">
        <v>35</v>
      </c>
      <c r="C184" s="38" t="s">
        <v>46</v>
      </c>
      <c r="D184" s="47"/>
      <c r="E184" s="47"/>
      <c r="F184" s="57"/>
      <c r="G184" s="56"/>
      <c r="H184" s="55"/>
      <c r="I184" s="55">
        <v>31</v>
      </c>
      <c r="J184" s="55">
        <v>31</v>
      </c>
      <c r="K184" s="19"/>
      <c r="L184" s="19"/>
      <c r="M184" s="19"/>
      <c r="N184" s="19"/>
      <c r="O184" s="19"/>
      <c r="P184" s="19"/>
      <c r="Q184" s="19"/>
      <c r="R184" s="19"/>
      <c r="S184" s="19"/>
    </row>
    <row r="185" spans="1:30" s="1" customFormat="1" x14ac:dyDescent="0.25">
      <c r="A185" s="115"/>
      <c r="B185" s="144"/>
      <c r="C185" s="38" t="s">
        <v>11</v>
      </c>
      <c r="D185" s="47"/>
      <c r="E185" s="47"/>
      <c r="F185" s="57"/>
      <c r="G185" s="56"/>
      <c r="H185" s="55"/>
      <c r="I185" s="55">
        <v>82</v>
      </c>
      <c r="J185" s="55">
        <v>82</v>
      </c>
      <c r="K185" s="19"/>
      <c r="L185" s="19"/>
      <c r="M185" s="19"/>
      <c r="N185" s="19"/>
      <c r="O185" s="19"/>
      <c r="P185" s="19"/>
      <c r="Q185" s="19"/>
      <c r="R185" s="19"/>
      <c r="S185" s="19"/>
    </row>
    <row r="186" spans="1:30" s="1" customFormat="1" x14ac:dyDescent="0.25">
      <c r="A186" s="115"/>
      <c r="B186" s="144"/>
      <c r="C186" s="38" t="s">
        <v>2</v>
      </c>
      <c r="D186" s="47"/>
      <c r="E186" s="47"/>
      <c r="F186" s="57"/>
      <c r="G186" s="56"/>
      <c r="H186" s="55"/>
      <c r="I186" s="55">
        <v>2</v>
      </c>
      <c r="J186" s="55">
        <v>2</v>
      </c>
      <c r="K186" s="19"/>
      <c r="L186" s="19"/>
      <c r="M186" s="19"/>
      <c r="N186" s="19"/>
      <c r="O186" s="19"/>
      <c r="P186" s="19"/>
      <c r="Q186" s="19"/>
      <c r="R186" s="19"/>
      <c r="S186" s="19"/>
    </row>
    <row r="187" spans="1:30" s="1" customFormat="1" x14ac:dyDescent="0.25">
      <c r="A187" s="115"/>
      <c r="B187" s="144"/>
      <c r="C187" s="38" t="s">
        <v>16</v>
      </c>
      <c r="D187" s="47"/>
      <c r="E187" s="47"/>
      <c r="F187" s="57"/>
      <c r="G187" s="56"/>
      <c r="H187" s="55"/>
      <c r="I187" s="55"/>
      <c r="J187" s="55"/>
      <c r="K187" s="19"/>
      <c r="L187" s="19"/>
      <c r="M187" s="19"/>
      <c r="N187" s="19"/>
      <c r="O187" s="19"/>
      <c r="P187" s="19"/>
      <c r="Q187" s="19"/>
      <c r="R187" s="19"/>
      <c r="S187" s="19"/>
    </row>
    <row r="188" spans="1:30" s="1" customFormat="1" x14ac:dyDescent="0.25">
      <c r="A188" s="115"/>
      <c r="B188" s="144"/>
      <c r="C188" s="38" t="s">
        <v>6</v>
      </c>
      <c r="D188" s="47"/>
      <c r="E188" s="47"/>
      <c r="F188" s="57"/>
      <c r="G188" s="56"/>
      <c r="H188" s="55"/>
      <c r="I188" s="55">
        <v>18</v>
      </c>
      <c r="J188" s="55">
        <v>18</v>
      </c>
      <c r="K188" s="19"/>
      <c r="L188" s="19"/>
      <c r="M188" s="19"/>
      <c r="N188" s="19"/>
      <c r="O188" s="19"/>
      <c r="P188" s="19"/>
      <c r="Q188" s="19"/>
      <c r="R188" s="19"/>
      <c r="S188" s="19"/>
    </row>
    <row r="189" spans="1:30" s="1" customFormat="1" x14ac:dyDescent="0.25">
      <c r="A189" s="115"/>
      <c r="B189" s="144"/>
      <c r="C189" s="38" t="s">
        <v>15</v>
      </c>
      <c r="D189" s="47"/>
      <c r="E189" s="47"/>
      <c r="F189" s="57"/>
      <c r="G189" s="56"/>
      <c r="H189" s="55"/>
      <c r="I189" s="55"/>
      <c r="J189" s="55"/>
      <c r="K189" s="19"/>
      <c r="L189" s="19"/>
      <c r="M189" s="19"/>
      <c r="N189" s="19"/>
      <c r="O189" s="19"/>
      <c r="P189" s="19"/>
      <c r="Q189" s="19"/>
      <c r="R189" s="19"/>
      <c r="S189" s="19"/>
    </row>
    <row r="190" spans="1:30" s="1" customFormat="1" x14ac:dyDescent="0.25">
      <c r="A190" s="115"/>
      <c r="B190" s="144"/>
      <c r="C190" s="38" t="s">
        <v>7</v>
      </c>
      <c r="D190" s="47"/>
      <c r="E190" s="47"/>
      <c r="F190" s="57"/>
      <c r="G190" s="56"/>
      <c r="H190" s="55">
        <v>2</v>
      </c>
      <c r="I190" s="55">
        <v>18</v>
      </c>
      <c r="J190" s="55">
        <v>20</v>
      </c>
      <c r="K190" s="19"/>
      <c r="L190" s="19"/>
      <c r="M190" s="19"/>
      <c r="N190" s="19"/>
      <c r="O190" s="19"/>
      <c r="P190" s="19"/>
      <c r="Q190" s="19"/>
      <c r="R190" s="19"/>
      <c r="S190" s="19"/>
    </row>
    <row r="191" spans="1:30" s="1" customFormat="1" x14ac:dyDescent="0.25">
      <c r="A191" s="115"/>
      <c r="B191" s="144"/>
      <c r="C191" s="38" t="s">
        <v>10</v>
      </c>
      <c r="D191" s="47"/>
      <c r="E191" s="47"/>
      <c r="F191" s="57"/>
      <c r="G191" s="56"/>
      <c r="H191" s="55"/>
      <c r="I191" s="55">
        <v>42</v>
      </c>
      <c r="J191" s="55">
        <v>42</v>
      </c>
      <c r="K191" s="19"/>
      <c r="L191" s="19"/>
      <c r="M191" s="19"/>
      <c r="N191" s="19"/>
      <c r="O191" s="19"/>
      <c r="P191" s="19"/>
      <c r="Q191" s="19"/>
      <c r="R191" s="19"/>
      <c r="S191" s="19"/>
    </row>
    <row r="192" spans="1:30" s="1" customFormat="1" x14ac:dyDescent="0.25">
      <c r="A192" s="115"/>
      <c r="B192" s="144"/>
      <c r="C192" s="38" t="s">
        <v>8</v>
      </c>
      <c r="D192" s="47"/>
      <c r="E192" s="47"/>
      <c r="F192" s="57"/>
      <c r="G192" s="56">
        <v>1</v>
      </c>
      <c r="H192" s="55"/>
      <c r="I192" s="55">
        <v>19</v>
      </c>
      <c r="J192" s="55">
        <v>20</v>
      </c>
      <c r="K192" s="19"/>
      <c r="L192" s="19"/>
      <c r="M192" s="19"/>
      <c r="N192" s="19"/>
      <c r="O192" s="19"/>
      <c r="P192" s="19"/>
      <c r="Q192" s="19"/>
      <c r="R192" s="19"/>
      <c r="S192" s="19"/>
    </row>
    <row r="193" spans="1:19" s="1" customFormat="1" x14ac:dyDescent="0.25">
      <c r="A193" s="115"/>
      <c r="B193" s="144"/>
      <c r="C193" s="38" t="s">
        <v>44</v>
      </c>
      <c r="D193" s="47"/>
      <c r="E193" s="47"/>
      <c r="F193" s="57"/>
      <c r="G193" s="56"/>
      <c r="H193" s="55"/>
      <c r="I193" s="55">
        <v>24</v>
      </c>
      <c r="J193" s="55">
        <v>24</v>
      </c>
      <c r="K193" s="19"/>
      <c r="L193" s="19"/>
      <c r="M193" s="19"/>
      <c r="N193" s="19"/>
      <c r="O193" s="19"/>
      <c r="P193" s="19"/>
      <c r="Q193" s="19"/>
      <c r="R193" s="19"/>
      <c r="S193" s="19"/>
    </row>
    <row r="194" spans="1:19" s="1" customFormat="1" x14ac:dyDescent="0.25">
      <c r="A194" s="115"/>
      <c r="B194" s="144"/>
      <c r="C194" s="38" t="s">
        <v>17</v>
      </c>
      <c r="D194" s="47"/>
      <c r="E194" s="47"/>
      <c r="F194" s="57"/>
      <c r="G194" s="56"/>
      <c r="H194" s="55"/>
      <c r="I194" s="55">
        <v>6</v>
      </c>
      <c r="J194" s="55">
        <v>6</v>
      </c>
      <c r="K194" s="19"/>
      <c r="L194" s="19"/>
      <c r="M194" s="19"/>
      <c r="N194" s="19"/>
      <c r="O194" s="19"/>
      <c r="P194" s="19"/>
      <c r="Q194" s="19"/>
      <c r="R194" s="19"/>
      <c r="S194" s="19"/>
    </row>
    <row r="195" spans="1:19" s="1" customFormat="1" x14ac:dyDescent="0.25">
      <c r="A195" s="115"/>
      <c r="B195" s="144"/>
      <c r="C195" s="38" t="s">
        <v>18</v>
      </c>
      <c r="D195" s="47"/>
      <c r="E195" s="47"/>
      <c r="F195" s="57"/>
      <c r="G195" s="56"/>
      <c r="H195" s="55"/>
      <c r="I195" s="55">
        <v>16</v>
      </c>
      <c r="J195" s="55">
        <v>16</v>
      </c>
      <c r="K195" s="19"/>
      <c r="L195" s="19"/>
      <c r="M195" s="19"/>
      <c r="N195" s="19"/>
      <c r="O195" s="19"/>
      <c r="P195" s="19"/>
      <c r="Q195" s="19"/>
      <c r="R195" s="19"/>
      <c r="S195" s="19"/>
    </row>
    <row r="196" spans="1:19" s="1" customFormat="1" ht="30" x14ac:dyDescent="0.25">
      <c r="A196" s="115"/>
      <c r="B196" s="144"/>
      <c r="C196" s="38" t="s">
        <v>47</v>
      </c>
      <c r="D196" s="47"/>
      <c r="E196" s="47"/>
      <c r="F196" s="57"/>
      <c r="G196" s="56">
        <v>10</v>
      </c>
      <c r="H196" s="55">
        <v>23</v>
      </c>
      <c r="I196" s="55">
        <v>77</v>
      </c>
      <c r="J196" s="55">
        <v>110</v>
      </c>
      <c r="K196" s="19"/>
      <c r="L196" s="19"/>
      <c r="M196" s="19"/>
      <c r="N196" s="19"/>
      <c r="O196" s="19"/>
      <c r="P196" s="19"/>
      <c r="Q196" s="19"/>
      <c r="R196" s="19"/>
      <c r="S196" s="19"/>
    </row>
    <row r="197" spans="1:19" s="1" customFormat="1" x14ac:dyDescent="0.25">
      <c r="A197" s="116"/>
      <c r="B197" s="123"/>
      <c r="C197" s="44" t="s">
        <v>20</v>
      </c>
      <c r="D197" s="39">
        <f t="shared" ref="D197:J197" si="25">SUM(D184:D196)</f>
        <v>0</v>
      </c>
      <c r="E197" s="39">
        <f t="shared" si="25"/>
        <v>0</v>
      </c>
      <c r="F197" s="39">
        <f t="shared" si="25"/>
        <v>0</v>
      </c>
      <c r="G197" s="36">
        <f t="shared" si="25"/>
        <v>11</v>
      </c>
      <c r="H197" s="39">
        <f t="shared" si="25"/>
        <v>25</v>
      </c>
      <c r="I197" s="39">
        <f t="shared" si="25"/>
        <v>335</v>
      </c>
      <c r="J197" s="39">
        <f t="shared" si="25"/>
        <v>371</v>
      </c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 s="1" customFormat="1" ht="15" customHeight="1" x14ac:dyDescent="0.25">
      <c r="A198" s="114">
        <v>49</v>
      </c>
      <c r="B198" s="154" t="s">
        <v>36</v>
      </c>
      <c r="C198" s="38" t="s">
        <v>59</v>
      </c>
      <c r="D198" s="57"/>
      <c r="E198" s="57"/>
      <c r="F198" s="57"/>
      <c r="G198" s="56"/>
      <c r="H198" s="55"/>
      <c r="I198" s="55">
        <v>57</v>
      </c>
      <c r="J198" s="55">
        <v>57</v>
      </c>
      <c r="K198" s="19"/>
      <c r="L198" s="19"/>
      <c r="M198" s="19"/>
      <c r="N198" s="19"/>
      <c r="O198" s="19"/>
      <c r="P198" s="19"/>
      <c r="Q198" s="19"/>
      <c r="R198" s="19"/>
      <c r="S198" s="19"/>
    </row>
    <row r="199" spans="1:19" s="1" customFormat="1" x14ac:dyDescent="0.25">
      <c r="A199" s="115"/>
      <c r="B199" s="155"/>
      <c r="C199" s="38" t="s">
        <v>51</v>
      </c>
      <c r="D199" s="57"/>
      <c r="E199" s="57"/>
      <c r="F199" s="57"/>
      <c r="G199" s="56"/>
      <c r="H199" s="55"/>
      <c r="I199" s="55">
        <v>8</v>
      </c>
      <c r="J199" s="55">
        <v>8</v>
      </c>
      <c r="K199" s="19"/>
      <c r="L199" s="19"/>
      <c r="M199" s="19"/>
      <c r="N199" s="19"/>
      <c r="O199" s="19"/>
      <c r="P199" s="19"/>
      <c r="Q199" s="19"/>
      <c r="R199" s="19"/>
      <c r="S199" s="19"/>
    </row>
    <row r="200" spans="1:19" s="1" customFormat="1" x14ac:dyDescent="0.25">
      <c r="A200" s="115"/>
      <c r="B200" s="155"/>
      <c r="C200" s="38" t="s">
        <v>41</v>
      </c>
      <c r="D200" s="57"/>
      <c r="E200" s="57"/>
      <c r="F200" s="57"/>
      <c r="G200" s="56">
        <v>2</v>
      </c>
      <c r="H200" s="55">
        <v>6</v>
      </c>
      <c r="I200" s="55">
        <v>5</v>
      </c>
      <c r="J200" s="55">
        <v>13</v>
      </c>
      <c r="K200" s="19"/>
      <c r="L200" s="19"/>
      <c r="M200" s="19"/>
      <c r="N200" s="19"/>
      <c r="O200" s="19"/>
      <c r="P200" s="19"/>
      <c r="Q200" s="19"/>
      <c r="R200" s="19"/>
      <c r="S200" s="19"/>
    </row>
    <row r="201" spans="1:19" s="1" customFormat="1" x14ac:dyDescent="0.25">
      <c r="A201" s="115"/>
      <c r="B201" s="155"/>
      <c r="C201" s="38" t="s">
        <v>21</v>
      </c>
      <c r="D201" s="57"/>
      <c r="E201" s="57"/>
      <c r="F201" s="57"/>
      <c r="G201" s="56"/>
      <c r="H201" s="55"/>
      <c r="I201" s="55">
        <v>18</v>
      </c>
      <c r="J201" s="55">
        <v>18</v>
      </c>
      <c r="K201" s="19"/>
      <c r="L201" s="19"/>
      <c r="M201" s="19"/>
      <c r="N201" s="19"/>
      <c r="O201" s="19"/>
      <c r="P201" s="19"/>
      <c r="Q201" s="19"/>
      <c r="R201" s="19"/>
      <c r="S201" s="19"/>
    </row>
    <row r="202" spans="1:19" s="1" customFormat="1" x14ac:dyDescent="0.25">
      <c r="A202" s="115"/>
      <c r="B202" s="155"/>
      <c r="C202" s="38" t="s">
        <v>3</v>
      </c>
      <c r="D202" s="57"/>
      <c r="E202" s="57"/>
      <c r="F202" s="57"/>
      <c r="G202" s="56"/>
      <c r="H202" s="55"/>
      <c r="I202" s="55">
        <v>13</v>
      </c>
      <c r="J202" s="55">
        <v>13</v>
      </c>
      <c r="K202" s="19"/>
      <c r="L202" s="19"/>
      <c r="M202" s="19"/>
      <c r="N202" s="19"/>
      <c r="O202" s="19"/>
      <c r="P202" s="19"/>
      <c r="Q202" s="19"/>
      <c r="R202" s="19"/>
      <c r="S202" s="19"/>
    </row>
    <row r="203" spans="1:19" s="1" customFormat="1" x14ac:dyDescent="0.25">
      <c r="A203" s="115"/>
      <c r="B203" s="155"/>
      <c r="C203" s="38" t="s">
        <v>14</v>
      </c>
      <c r="D203" s="57"/>
      <c r="E203" s="57"/>
      <c r="F203" s="57"/>
      <c r="G203" s="56"/>
      <c r="H203" s="55"/>
      <c r="I203" s="55">
        <v>30</v>
      </c>
      <c r="J203" s="55">
        <v>30</v>
      </c>
      <c r="K203" s="19"/>
      <c r="L203" s="19"/>
      <c r="M203" s="19"/>
      <c r="N203" s="19"/>
      <c r="O203" s="19"/>
      <c r="P203" s="19"/>
      <c r="Q203" s="19"/>
      <c r="R203" s="19"/>
      <c r="S203" s="19"/>
    </row>
    <row r="204" spans="1:19" s="1" customFormat="1" x14ac:dyDescent="0.25">
      <c r="A204" s="116"/>
      <c r="B204" s="156"/>
      <c r="C204" s="44" t="s">
        <v>20</v>
      </c>
      <c r="D204" s="39">
        <f t="shared" ref="D204:J204" si="26">SUM(D198:D203)</f>
        <v>0</v>
      </c>
      <c r="E204" s="39">
        <f t="shared" si="26"/>
        <v>0</v>
      </c>
      <c r="F204" s="39">
        <f t="shared" si="26"/>
        <v>0</v>
      </c>
      <c r="G204" s="36">
        <f t="shared" si="26"/>
        <v>2</v>
      </c>
      <c r="H204" s="39">
        <f t="shared" si="26"/>
        <v>6</v>
      </c>
      <c r="I204" s="39">
        <f t="shared" si="26"/>
        <v>131</v>
      </c>
      <c r="J204" s="39">
        <f t="shared" si="26"/>
        <v>139</v>
      </c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 s="1" customFormat="1" x14ac:dyDescent="0.25">
      <c r="A205" s="88"/>
      <c r="B205" s="136" t="s">
        <v>113</v>
      </c>
      <c r="C205" s="91" t="s">
        <v>3</v>
      </c>
      <c r="D205" s="47"/>
      <c r="E205" s="47"/>
      <c r="F205" s="47"/>
      <c r="G205" s="48"/>
      <c r="H205" s="49"/>
      <c r="I205" s="55">
        <v>29</v>
      </c>
      <c r="J205" s="55">
        <v>29</v>
      </c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 s="1" customFormat="1" x14ac:dyDescent="0.25">
      <c r="A206" s="88"/>
      <c r="B206" s="123"/>
      <c r="C206" s="44" t="s">
        <v>20</v>
      </c>
      <c r="D206" s="92">
        <f t="shared" ref="D206:J206" si="27">SUM(D205:D205)</f>
        <v>0</v>
      </c>
      <c r="E206" s="92">
        <f t="shared" si="27"/>
        <v>0</v>
      </c>
      <c r="F206" s="92">
        <f t="shared" si="27"/>
        <v>0</v>
      </c>
      <c r="G206" s="90">
        <f t="shared" si="27"/>
        <v>0</v>
      </c>
      <c r="H206" s="92">
        <f t="shared" si="27"/>
        <v>0</v>
      </c>
      <c r="I206" s="92">
        <f t="shared" si="27"/>
        <v>29</v>
      </c>
      <c r="J206" s="92">
        <f t="shared" si="27"/>
        <v>29</v>
      </c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s="1" customFormat="1" x14ac:dyDescent="0.25">
      <c r="A207" s="114">
        <v>65</v>
      </c>
      <c r="B207" s="136" t="s">
        <v>37</v>
      </c>
      <c r="C207" s="91" t="s">
        <v>55</v>
      </c>
      <c r="D207" s="57"/>
      <c r="E207" s="57"/>
      <c r="F207" s="57"/>
      <c r="G207" s="56"/>
      <c r="H207" s="55"/>
      <c r="I207" s="55"/>
      <c r="J207" s="55"/>
      <c r="K207" s="23"/>
      <c r="L207" s="23"/>
      <c r="M207" s="23"/>
      <c r="N207" s="23"/>
      <c r="O207" s="23"/>
      <c r="P207" s="23"/>
      <c r="Q207" s="23"/>
      <c r="R207" s="23"/>
      <c r="S207" s="23"/>
    </row>
    <row r="208" spans="1:19" s="1" customFormat="1" x14ac:dyDescent="0.25">
      <c r="A208" s="115"/>
      <c r="B208" s="144"/>
      <c r="C208" s="91" t="s">
        <v>3</v>
      </c>
      <c r="D208" s="57"/>
      <c r="E208" s="57"/>
      <c r="F208" s="57"/>
      <c r="G208" s="56"/>
      <c r="H208" s="55"/>
      <c r="I208" s="55"/>
      <c r="J208" s="55"/>
      <c r="K208" s="23"/>
      <c r="L208" s="23"/>
      <c r="M208" s="23"/>
      <c r="N208" s="23"/>
      <c r="O208" s="23"/>
      <c r="P208" s="23"/>
      <c r="Q208" s="23"/>
      <c r="R208" s="23"/>
      <c r="S208" s="23"/>
    </row>
    <row r="209" spans="1:19" s="1" customFormat="1" ht="15.75" customHeight="1" x14ac:dyDescent="0.25">
      <c r="A209" s="115"/>
      <c r="B209" s="144"/>
      <c r="C209" s="91" t="s">
        <v>7</v>
      </c>
      <c r="D209" s="57"/>
      <c r="E209" s="57"/>
      <c r="F209" s="57"/>
      <c r="G209" s="56"/>
      <c r="H209" s="55"/>
      <c r="I209" s="55">
        <v>7</v>
      </c>
      <c r="J209" s="55">
        <v>7</v>
      </c>
      <c r="K209" s="23"/>
      <c r="L209" s="23"/>
      <c r="M209" s="23"/>
      <c r="N209" s="23"/>
      <c r="O209" s="23"/>
      <c r="P209" s="23"/>
      <c r="Q209" s="23"/>
      <c r="R209" s="23"/>
      <c r="S209" s="23"/>
    </row>
    <row r="210" spans="1:19" s="1" customFormat="1" x14ac:dyDescent="0.25">
      <c r="A210" s="115"/>
      <c r="B210" s="144"/>
      <c r="C210" s="91" t="s">
        <v>2</v>
      </c>
      <c r="D210" s="57"/>
      <c r="E210" s="57"/>
      <c r="F210" s="57"/>
      <c r="G210" s="56"/>
      <c r="H210" s="55"/>
      <c r="I210" s="55">
        <v>8</v>
      </c>
      <c r="J210" s="55">
        <v>8</v>
      </c>
      <c r="K210" s="23"/>
      <c r="L210" s="23"/>
      <c r="M210" s="23"/>
      <c r="N210" s="23"/>
      <c r="O210" s="23"/>
      <c r="P210" s="23"/>
      <c r="Q210" s="23"/>
      <c r="R210" s="23"/>
      <c r="S210" s="23"/>
    </row>
    <row r="211" spans="1:19" s="1" customFormat="1" x14ac:dyDescent="0.25">
      <c r="A211" s="115"/>
      <c r="B211" s="144"/>
      <c r="C211" s="91" t="s">
        <v>12</v>
      </c>
      <c r="D211" s="57"/>
      <c r="E211" s="57"/>
      <c r="F211" s="57"/>
      <c r="G211" s="56"/>
      <c r="H211" s="55"/>
      <c r="I211" s="55"/>
      <c r="J211" s="55"/>
      <c r="K211" s="23"/>
      <c r="L211" s="23"/>
      <c r="M211" s="23"/>
      <c r="N211" s="23"/>
      <c r="O211" s="23"/>
      <c r="P211" s="23"/>
      <c r="Q211" s="23"/>
      <c r="R211" s="23"/>
      <c r="S211" s="23"/>
    </row>
    <row r="212" spans="1:19" s="1" customFormat="1" x14ac:dyDescent="0.25">
      <c r="A212" s="115"/>
      <c r="B212" s="144"/>
      <c r="C212" s="91" t="s">
        <v>15</v>
      </c>
      <c r="D212" s="57"/>
      <c r="E212" s="57"/>
      <c r="F212" s="57"/>
      <c r="G212" s="56"/>
      <c r="H212" s="55"/>
      <c r="I212" s="55"/>
      <c r="J212" s="55"/>
      <c r="K212" s="23"/>
      <c r="L212" s="23"/>
      <c r="M212" s="23"/>
      <c r="N212" s="23"/>
      <c r="O212" s="23"/>
      <c r="P212" s="23"/>
      <c r="Q212" s="23"/>
      <c r="R212" s="23"/>
      <c r="S212" s="23"/>
    </row>
    <row r="213" spans="1:19" s="1" customFormat="1" x14ac:dyDescent="0.25">
      <c r="A213" s="115"/>
      <c r="B213" s="144"/>
      <c r="C213" s="91" t="s">
        <v>54</v>
      </c>
      <c r="D213" s="57"/>
      <c r="E213" s="57"/>
      <c r="F213" s="57"/>
      <c r="G213" s="56"/>
      <c r="H213" s="55"/>
      <c r="I213" s="55">
        <v>5</v>
      </c>
      <c r="J213" s="55">
        <v>5</v>
      </c>
      <c r="K213" s="23"/>
      <c r="L213" s="23"/>
      <c r="M213" s="23"/>
      <c r="N213" s="23"/>
      <c r="O213" s="23"/>
      <c r="P213" s="23"/>
      <c r="Q213" s="23"/>
      <c r="R213" s="23"/>
      <c r="S213" s="23"/>
    </row>
    <row r="214" spans="1:19" s="1" customFormat="1" x14ac:dyDescent="0.25">
      <c r="A214" s="115"/>
      <c r="B214" s="144"/>
      <c r="C214" s="91" t="s">
        <v>43</v>
      </c>
      <c r="D214" s="57"/>
      <c r="E214" s="57"/>
      <c r="F214" s="57"/>
      <c r="G214" s="56"/>
      <c r="H214" s="55"/>
      <c r="I214" s="55">
        <v>3</v>
      </c>
      <c r="J214" s="55">
        <v>3</v>
      </c>
      <c r="K214" s="23"/>
      <c r="L214" s="23"/>
      <c r="M214" s="23"/>
      <c r="N214" s="23"/>
      <c r="O214" s="23"/>
      <c r="P214" s="23"/>
      <c r="Q214" s="23"/>
      <c r="R214" s="23"/>
      <c r="S214" s="23"/>
    </row>
    <row r="215" spans="1:19" s="1" customFormat="1" x14ac:dyDescent="0.25">
      <c r="A215" s="115"/>
      <c r="B215" s="144"/>
      <c r="C215" s="91" t="s">
        <v>6</v>
      </c>
      <c r="D215" s="57"/>
      <c r="E215" s="57"/>
      <c r="F215" s="57"/>
      <c r="G215" s="56"/>
      <c r="H215" s="55"/>
      <c r="I215" s="55"/>
      <c r="J215" s="55"/>
      <c r="K215" s="23"/>
      <c r="L215" s="23"/>
      <c r="M215" s="23"/>
      <c r="N215" s="23"/>
      <c r="O215" s="23"/>
      <c r="P215" s="23"/>
      <c r="Q215" s="23"/>
      <c r="R215" s="23"/>
      <c r="S215" s="23"/>
    </row>
    <row r="216" spans="1:19" s="1" customFormat="1" x14ac:dyDescent="0.25">
      <c r="A216" s="115"/>
      <c r="B216" s="144"/>
      <c r="C216" s="91" t="s">
        <v>38</v>
      </c>
      <c r="D216" s="57"/>
      <c r="E216" s="57"/>
      <c r="F216" s="57"/>
      <c r="G216" s="56"/>
      <c r="H216" s="55"/>
      <c r="I216" s="55"/>
      <c r="J216" s="55"/>
      <c r="K216" s="23"/>
      <c r="L216" s="23"/>
      <c r="M216" s="23"/>
      <c r="N216" s="23"/>
      <c r="O216" s="23"/>
      <c r="P216" s="23"/>
      <c r="Q216" s="23"/>
      <c r="R216" s="23"/>
      <c r="S216" s="23"/>
    </row>
    <row r="217" spans="1:19" s="1" customFormat="1" x14ac:dyDescent="0.25">
      <c r="A217" s="115"/>
      <c r="B217" s="144"/>
      <c r="C217" s="91" t="s">
        <v>9</v>
      </c>
      <c r="D217" s="57"/>
      <c r="E217" s="57"/>
      <c r="F217" s="57"/>
      <c r="G217" s="56">
        <v>2</v>
      </c>
      <c r="H217" s="55"/>
      <c r="I217" s="55">
        <v>17</v>
      </c>
      <c r="J217" s="55">
        <v>19</v>
      </c>
      <c r="K217" s="23"/>
      <c r="L217" s="23"/>
      <c r="M217" s="23"/>
      <c r="N217" s="23"/>
      <c r="O217" s="23"/>
      <c r="P217" s="23"/>
      <c r="Q217" s="23"/>
      <c r="R217" s="23"/>
      <c r="S217" s="23"/>
    </row>
    <row r="218" spans="1:19" s="1" customFormat="1" x14ac:dyDescent="0.25">
      <c r="A218" s="115"/>
      <c r="B218" s="144"/>
      <c r="C218" s="91" t="s">
        <v>8</v>
      </c>
      <c r="D218" s="57"/>
      <c r="E218" s="57"/>
      <c r="F218" s="57"/>
      <c r="G218" s="56"/>
      <c r="H218" s="55"/>
      <c r="I218" s="55"/>
      <c r="J218" s="55"/>
      <c r="K218" s="23"/>
      <c r="L218" s="23"/>
      <c r="M218" s="23"/>
      <c r="N218" s="23"/>
      <c r="O218" s="23"/>
      <c r="P218" s="23"/>
      <c r="Q218" s="23"/>
      <c r="R218" s="23"/>
      <c r="S218" s="23"/>
    </row>
    <row r="219" spans="1:19" s="1" customFormat="1" x14ac:dyDescent="0.25">
      <c r="A219" s="115"/>
      <c r="B219" s="144"/>
      <c r="C219" s="91" t="s">
        <v>5</v>
      </c>
      <c r="D219" s="57"/>
      <c r="E219" s="57"/>
      <c r="F219" s="57"/>
      <c r="G219" s="56">
        <v>2</v>
      </c>
      <c r="H219" s="55"/>
      <c r="I219" s="55"/>
      <c r="J219" s="55">
        <v>2</v>
      </c>
      <c r="K219" s="23"/>
      <c r="L219" s="23"/>
      <c r="M219" s="23"/>
      <c r="N219" s="23"/>
      <c r="O219" s="23"/>
      <c r="P219" s="23"/>
      <c r="Q219" s="23"/>
      <c r="R219" s="23"/>
      <c r="S219" s="23"/>
    </row>
    <row r="220" spans="1:19" s="1" customFormat="1" ht="15.75" customHeight="1" x14ac:dyDescent="0.25">
      <c r="A220" s="115"/>
      <c r="B220" s="144"/>
      <c r="C220" s="91" t="s">
        <v>56</v>
      </c>
      <c r="D220" s="57"/>
      <c r="E220" s="57"/>
      <c r="F220" s="57"/>
      <c r="G220" s="56"/>
      <c r="H220" s="55"/>
      <c r="I220" s="55">
        <v>3</v>
      </c>
      <c r="J220" s="55">
        <v>3</v>
      </c>
      <c r="K220" s="23"/>
      <c r="L220" s="23"/>
      <c r="M220" s="23"/>
      <c r="N220" s="23"/>
      <c r="O220" s="23"/>
      <c r="P220" s="23"/>
      <c r="Q220" s="23"/>
      <c r="R220" s="23"/>
      <c r="S220" s="23"/>
    </row>
    <row r="221" spans="1:19" s="1" customFormat="1" ht="15.75" customHeight="1" x14ac:dyDescent="0.25">
      <c r="A221" s="115"/>
      <c r="B221" s="144"/>
      <c r="C221" s="91" t="s">
        <v>45</v>
      </c>
      <c r="D221" s="57"/>
      <c r="E221" s="57"/>
      <c r="F221" s="57"/>
      <c r="G221" s="56"/>
      <c r="H221" s="55"/>
      <c r="I221" s="55"/>
      <c r="J221" s="55"/>
      <c r="K221" s="23"/>
      <c r="L221" s="23"/>
      <c r="M221" s="23"/>
      <c r="N221" s="23"/>
      <c r="O221" s="23"/>
      <c r="P221" s="23"/>
      <c r="Q221" s="23"/>
      <c r="R221" s="23"/>
      <c r="S221" s="23"/>
    </row>
    <row r="222" spans="1:19" s="1" customFormat="1" ht="15.75" customHeight="1" x14ac:dyDescent="0.25">
      <c r="A222" s="115"/>
      <c r="B222" s="144"/>
      <c r="C222" s="91" t="s">
        <v>4</v>
      </c>
      <c r="D222" s="57"/>
      <c r="E222" s="57"/>
      <c r="F222" s="57"/>
      <c r="G222" s="56"/>
      <c r="H222" s="55"/>
      <c r="I222" s="55">
        <v>9</v>
      </c>
      <c r="J222" s="55">
        <v>9</v>
      </c>
      <c r="K222" s="23"/>
      <c r="L222" s="23"/>
      <c r="M222" s="23"/>
      <c r="N222" s="23"/>
      <c r="O222" s="23"/>
      <c r="P222" s="23"/>
      <c r="Q222" s="23"/>
      <c r="R222" s="23"/>
      <c r="S222" s="23"/>
    </row>
    <row r="223" spans="1:19" s="1" customFormat="1" ht="30" x14ac:dyDescent="0.25">
      <c r="A223" s="115"/>
      <c r="B223" s="144"/>
      <c r="C223" s="91" t="s">
        <v>47</v>
      </c>
      <c r="D223" s="57"/>
      <c r="E223" s="57"/>
      <c r="F223" s="57"/>
      <c r="G223" s="56">
        <v>2</v>
      </c>
      <c r="H223" s="55"/>
      <c r="I223" s="55">
        <v>36</v>
      </c>
      <c r="J223" s="55">
        <v>38</v>
      </c>
      <c r="K223" s="23"/>
      <c r="L223" s="23"/>
      <c r="M223" s="23"/>
      <c r="N223" s="23"/>
      <c r="O223" s="23"/>
      <c r="P223" s="23"/>
      <c r="Q223" s="23"/>
      <c r="R223" s="23"/>
      <c r="S223" s="23"/>
    </row>
    <row r="224" spans="1:19" s="1" customFormat="1" x14ac:dyDescent="0.25">
      <c r="A224" s="116"/>
      <c r="B224" s="123"/>
      <c r="C224" s="44" t="s">
        <v>20</v>
      </c>
      <c r="D224" s="45">
        <f t="shared" ref="D224:J224" si="28">SUM(D207:D223)</f>
        <v>0</v>
      </c>
      <c r="E224" s="45">
        <f t="shared" si="28"/>
        <v>0</v>
      </c>
      <c r="F224" s="45">
        <f t="shared" si="28"/>
        <v>0</v>
      </c>
      <c r="G224" s="46">
        <f t="shared" si="28"/>
        <v>6</v>
      </c>
      <c r="H224" s="45">
        <f t="shared" si="28"/>
        <v>0</v>
      </c>
      <c r="I224" s="45">
        <f t="shared" si="28"/>
        <v>88</v>
      </c>
      <c r="J224" s="45">
        <f t="shared" si="28"/>
        <v>94</v>
      </c>
      <c r="K224" s="24"/>
      <c r="L224" s="24"/>
      <c r="M224" s="24"/>
      <c r="N224" s="24"/>
      <c r="O224" s="24"/>
      <c r="P224" s="24"/>
      <c r="Q224" s="24"/>
      <c r="R224" s="24"/>
      <c r="S224" s="24"/>
    </row>
    <row r="225" spans="1:20" s="1" customFormat="1" x14ac:dyDescent="0.25">
      <c r="A225" s="145" t="s">
        <v>60</v>
      </c>
      <c r="B225" s="111"/>
      <c r="C225" s="112"/>
      <c r="D225" s="45"/>
      <c r="E225" s="45"/>
      <c r="F225" s="45"/>
      <c r="G225" s="46">
        <f>G92+G118+G130+G183+G197+G204+G224</f>
        <v>26</v>
      </c>
      <c r="H225" s="45">
        <f>H92+H108+H118+H142+H183+H197+H204</f>
        <v>54</v>
      </c>
      <c r="I225" s="45">
        <f>I92+I99+I108+I110+I118+I142+I153+I173+I183+I197+I204+I206+I224</f>
        <v>1495</v>
      </c>
      <c r="J225" s="45">
        <f>J92+J99+J108+J110+J118+J130+J142+J153+J173+J183+J197+J204+J206+J224</f>
        <v>1575</v>
      </c>
      <c r="K225" s="24"/>
      <c r="L225" s="24"/>
      <c r="M225" s="24"/>
      <c r="N225" s="24"/>
      <c r="O225" s="24"/>
      <c r="P225" s="24"/>
      <c r="Q225" s="24"/>
      <c r="R225" s="24"/>
      <c r="S225" s="24"/>
      <c r="T225" s="11"/>
    </row>
    <row r="226" spans="1:20" s="1" customFormat="1" x14ac:dyDescent="0.25">
      <c r="A226" s="145" t="s">
        <v>91</v>
      </c>
      <c r="B226" s="111"/>
      <c r="C226" s="112"/>
      <c r="D226" s="45"/>
      <c r="E226" s="45"/>
      <c r="F226" s="45">
        <f>F59</f>
        <v>8</v>
      </c>
      <c r="G226" s="46">
        <f>G59</f>
        <v>42</v>
      </c>
      <c r="H226" s="45">
        <f>H59</f>
        <v>62</v>
      </c>
      <c r="I226" s="45">
        <f>I59</f>
        <v>1278</v>
      </c>
      <c r="J226" s="45">
        <f>J59</f>
        <v>1390</v>
      </c>
      <c r="K226" s="24"/>
      <c r="L226" s="24"/>
      <c r="M226" s="24"/>
      <c r="N226" s="24"/>
      <c r="O226" s="24"/>
      <c r="P226" s="24"/>
      <c r="Q226" s="24"/>
      <c r="R226" s="24"/>
      <c r="S226" s="24"/>
      <c r="T226" s="11"/>
    </row>
    <row r="227" spans="1:20" s="1" customFormat="1" x14ac:dyDescent="0.25">
      <c r="A227" s="145" t="s">
        <v>90</v>
      </c>
      <c r="B227" s="111"/>
      <c r="C227" s="112"/>
      <c r="D227" s="45"/>
      <c r="E227" s="45">
        <f>E76</f>
        <v>0</v>
      </c>
      <c r="F227" s="45">
        <f>F76</f>
        <v>5</v>
      </c>
      <c r="G227" s="46">
        <f>G76</f>
        <v>0</v>
      </c>
      <c r="H227" s="45">
        <f>H76</f>
        <v>0</v>
      </c>
      <c r="I227" s="45"/>
      <c r="J227" s="45">
        <f>J76</f>
        <v>148</v>
      </c>
      <c r="K227" s="24"/>
      <c r="L227" s="24"/>
      <c r="M227" s="24"/>
      <c r="N227" s="24"/>
      <c r="O227" s="24"/>
      <c r="P227" s="24"/>
      <c r="Q227" s="24"/>
      <c r="R227" s="24"/>
      <c r="S227" s="24"/>
      <c r="T227" s="11"/>
    </row>
    <row r="228" spans="1:20" s="3" customFormat="1" ht="15.75" x14ac:dyDescent="0.25">
      <c r="A228" s="164" t="s">
        <v>107</v>
      </c>
      <c r="B228" s="169"/>
      <c r="C228" s="165"/>
      <c r="D228" s="50"/>
      <c r="E228" s="50">
        <f t="shared" ref="E228:J228" si="29">SUM(E225:E227)</f>
        <v>0</v>
      </c>
      <c r="F228" s="50">
        <f t="shared" si="29"/>
        <v>13</v>
      </c>
      <c r="G228" s="51">
        <f t="shared" si="29"/>
        <v>68</v>
      </c>
      <c r="H228" s="50">
        <f t="shared" si="29"/>
        <v>116</v>
      </c>
      <c r="I228" s="50">
        <f t="shared" si="29"/>
        <v>2773</v>
      </c>
      <c r="J228" s="50">
        <f t="shared" si="29"/>
        <v>3113</v>
      </c>
      <c r="K228" s="2"/>
      <c r="L228" s="2"/>
      <c r="M228" s="2"/>
      <c r="N228" s="2"/>
      <c r="O228" s="2"/>
      <c r="P228" s="2"/>
      <c r="Q228" s="2"/>
      <c r="R228" s="2"/>
      <c r="S228" s="2"/>
    </row>
    <row r="229" spans="1:20" s="3" customFormat="1" x14ac:dyDescent="0.25">
      <c r="A229" s="81"/>
      <c r="B229" s="2"/>
      <c r="M229" s="2"/>
      <c r="N229" s="2"/>
      <c r="O229" s="2"/>
      <c r="P229" s="2"/>
      <c r="Q229" s="2"/>
      <c r="R229" s="2"/>
      <c r="S229" s="2"/>
    </row>
    <row r="230" spans="1:20" s="3" customFormat="1" x14ac:dyDescent="0.25">
      <c r="A230" s="81"/>
      <c r="B230" s="2"/>
      <c r="M230" s="2"/>
      <c r="N230" s="2"/>
      <c r="O230" s="2"/>
      <c r="P230" s="2"/>
      <c r="Q230" s="2"/>
      <c r="R230" s="2"/>
      <c r="S230" s="2"/>
    </row>
    <row r="231" spans="1:20" s="4" customFormat="1" ht="15.75" x14ac:dyDescent="0.25">
      <c r="A231" s="5"/>
      <c r="B231" s="6"/>
      <c r="C231" s="6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</row>
    <row r="232" spans="1:20" s="4" customFormat="1" ht="15.75" x14ac:dyDescent="0.25">
      <c r="A232" s="5"/>
      <c r="B232" s="6"/>
      <c r="C232" s="6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</row>
    <row r="233" spans="1:20" s="4" customFormat="1" ht="15.75" x14ac:dyDescent="0.25">
      <c r="A233" s="5"/>
      <c r="B233" s="6"/>
      <c r="C233" s="6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</row>
    <row r="234" spans="1:20" s="4" customFormat="1" ht="15.75" x14ac:dyDescent="0.25">
      <c r="A234" s="5"/>
      <c r="B234" s="6"/>
      <c r="C234" s="6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</row>
    <row r="235" spans="1:20" s="4" customFormat="1" ht="15.75" x14ac:dyDescent="0.25">
      <c r="A235" s="5"/>
      <c r="B235" s="6"/>
      <c r="C235" s="7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</row>
    <row r="236" spans="1:20" s="4" customFormat="1" ht="15.75" x14ac:dyDescent="0.25">
      <c r="A236" s="5"/>
      <c r="B236" s="6"/>
      <c r="C236" s="8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</row>
    <row r="237" spans="1:20" ht="18.75" x14ac:dyDescent="0.3">
      <c r="A237" s="81"/>
      <c r="B237" s="2"/>
      <c r="C237" s="9"/>
      <c r="D237" s="10"/>
      <c r="E237" s="10"/>
      <c r="F237" s="10"/>
      <c r="G237" s="10"/>
      <c r="H237" s="10"/>
      <c r="I237" s="10"/>
      <c r="J237" s="10"/>
      <c r="K237" s="10"/>
      <c r="L237" s="10"/>
      <c r="M237" s="15"/>
      <c r="N237" s="15"/>
      <c r="O237" s="15"/>
      <c r="P237" s="15"/>
      <c r="Q237" s="15"/>
      <c r="R237" s="15"/>
      <c r="S237" s="15"/>
    </row>
    <row r="238" spans="1:20" s="3" customFormat="1" x14ac:dyDescent="0.25">
      <c r="A238" s="81"/>
      <c r="B238" s="2"/>
      <c r="M238" s="2"/>
      <c r="N238" s="2"/>
      <c r="O238" s="2"/>
      <c r="P238" s="2"/>
      <c r="Q238" s="2"/>
      <c r="R238" s="2"/>
      <c r="S238" s="2"/>
    </row>
    <row r="239" spans="1:20" s="3" customFormat="1" x14ac:dyDescent="0.25">
      <c r="A239" s="81"/>
      <c r="B239" s="2"/>
      <c r="M239" s="2"/>
      <c r="N239" s="2"/>
      <c r="O239" s="2"/>
      <c r="P239" s="2"/>
      <c r="Q239" s="2"/>
      <c r="R239" s="2"/>
      <c r="S239" s="2"/>
    </row>
    <row r="240" spans="1:20" s="3" customFormat="1" x14ac:dyDescent="0.25">
      <c r="A240" s="81"/>
      <c r="B240" s="2"/>
      <c r="M240" s="2"/>
      <c r="N240" s="2"/>
      <c r="O240" s="2"/>
      <c r="P240" s="2"/>
      <c r="Q240" s="2"/>
      <c r="R240" s="2"/>
      <c r="S240" s="2"/>
    </row>
    <row r="241" spans="1:19" s="3" customFormat="1" x14ac:dyDescent="0.25">
      <c r="A241" s="81"/>
      <c r="B241" s="2"/>
      <c r="M241" s="2"/>
      <c r="N241" s="2"/>
      <c r="O241" s="2"/>
      <c r="P241" s="2"/>
      <c r="Q241" s="2"/>
      <c r="R241" s="2"/>
      <c r="S241" s="2"/>
    </row>
    <row r="242" spans="1:19" s="3" customFormat="1" x14ac:dyDescent="0.25">
      <c r="A242" s="81"/>
      <c r="B242" s="2"/>
      <c r="M242" s="2"/>
      <c r="N242" s="2"/>
      <c r="O242" s="2"/>
      <c r="P242" s="2"/>
      <c r="Q242" s="2"/>
      <c r="R242" s="2"/>
      <c r="S242" s="2"/>
    </row>
    <row r="243" spans="1:19" s="3" customFormat="1" x14ac:dyDescent="0.25">
      <c r="A243" s="81"/>
      <c r="B243" s="2"/>
      <c r="M243" s="2"/>
      <c r="N243" s="2"/>
      <c r="O243" s="2"/>
      <c r="P243" s="2"/>
      <c r="Q243" s="2"/>
      <c r="R243" s="2"/>
      <c r="S243" s="2"/>
    </row>
    <row r="244" spans="1:19" s="3" customFormat="1" x14ac:dyDescent="0.25">
      <c r="A244" s="81"/>
      <c r="B244" s="2"/>
      <c r="M244" s="2"/>
      <c r="N244" s="2"/>
      <c r="O244" s="2"/>
      <c r="P244" s="2"/>
      <c r="Q244" s="2"/>
      <c r="R244" s="2"/>
      <c r="S244" s="2"/>
    </row>
    <row r="245" spans="1:19" s="3" customFormat="1" x14ac:dyDescent="0.25">
      <c r="A245" s="81"/>
      <c r="B245" s="2"/>
      <c r="M245" s="2"/>
      <c r="N245" s="2"/>
      <c r="O245" s="2"/>
      <c r="P245" s="2"/>
      <c r="Q245" s="2"/>
      <c r="R245" s="2"/>
      <c r="S245" s="2"/>
    </row>
    <row r="246" spans="1:19" s="3" customFormat="1" x14ac:dyDescent="0.25">
      <c r="A246" s="81"/>
      <c r="B246" s="2"/>
      <c r="M246" s="2"/>
      <c r="N246" s="2"/>
      <c r="O246" s="2"/>
      <c r="P246" s="2"/>
      <c r="Q246" s="2"/>
      <c r="R246" s="2"/>
      <c r="S246" s="2"/>
    </row>
    <row r="247" spans="1:19" s="3" customFormat="1" x14ac:dyDescent="0.25">
      <c r="A247" s="81"/>
      <c r="B247" s="2"/>
      <c r="M247" s="2"/>
      <c r="N247" s="2"/>
      <c r="O247" s="2"/>
      <c r="P247" s="2"/>
      <c r="Q247" s="2"/>
      <c r="R247" s="2"/>
      <c r="S247" s="2"/>
    </row>
    <row r="248" spans="1:19" s="3" customFormat="1" x14ac:dyDescent="0.25">
      <c r="A248" s="81"/>
      <c r="B248" s="2"/>
      <c r="M248" s="2"/>
      <c r="N248" s="2"/>
      <c r="O248" s="2"/>
      <c r="P248" s="2"/>
      <c r="Q248" s="2"/>
      <c r="R248" s="2"/>
      <c r="S248" s="2"/>
    </row>
    <row r="249" spans="1:19" s="3" customFormat="1" x14ac:dyDescent="0.25">
      <c r="A249" s="81"/>
      <c r="B249" s="2"/>
      <c r="M249" s="2"/>
      <c r="N249" s="2"/>
      <c r="O249" s="2"/>
      <c r="P249" s="2"/>
      <c r="Q249" s="2"/>
      <c r="R249" s="2"/>
      <c r="S249" s="2"/>
    </row>
    <row r="250" spans="1:19" s="3" customFormat="1" x14ac:dyDescent="0.25">
      <c r="A250" s="81"/>
      <c r="B250" s="2"/>
      <c r="M250" s="2"/>
      <c r="N250" s="2"/>
      <c r="O250" s="2"/>
      <c r="P250" s="2"/>
      <c r="Q250" s="2"/>
      <c r="R250" s="2"/>
      <c r="S250" s="2"/>
    </row>
    <row r="251" spans="1:19" s="3" customFormat="1" x14ac:dyDescent="0.25">
      <c r="A251" s="81"/>
      <c r="B251" s="2"/>
      <c r="M251" s="2"/>
      <c r="N251" s="2"/>
      <c r="O251" s="2"/>
      <c r="P251" s="2"/>
      <c r="Q251" s="2"/>
      <c r="R251" s="2"/>
      <c r="S251" s="2"/>
    </row>
    <row r="252" spans="1:19" s="3" customFormat="1" x14ac:dyDescent="0.25">
      <c r="A252" s="81"/>
      <c r="B252" s="2"/>
      <c r="M252" s="2"/>
      <c r="N252" s="2"/>
      <c r="O252" s="2"/>
      <c r="P252" s="2"/>
      <c r="Q252" s="2"/>
      <c r="R252" s="2"/>
      <c r="S252" s="2"/>
    </row>
    <row r="253" spans="1:19" s="3" customFormat="1" x14ac:dyDescent="0.25">
      <c r="A253" s="81"/>
      <c r="B253" s="2"/>
      <c r="M253" s="2"/>
      <c r="N253" s="2"/>
      <c r="O253" s="2"/>
      <c r="P253" s="2"/>
      <c r="Q253" s="2"/>
      <c r="R253" s="2"/>
      <c r="S253" s="2"/>
    </row>
    <row r="254" spans="1:19" s="3" customFormat="1" x14ac:dyDescent="0.25">
      <c r="A254" s="81"/>
      <c r="B254" s="2"/>
      <c r="M254" s="2"/>
      <c r="N254" s="2"/>
      <c r="O254" s="2"/>
      <c r="P254" s="2"/>
      <c r="Q254" s="2"/>
      <c r="R254" s="2"/>
      <c r="S254" s="2"/>
    </row>
    <row r="255" spans="1:19" s="3" customFormat="1" x14ac:dyDescent="0.25">
      <c r="A255" s="81"/>
      <c r="B255" s="2"/>
      <c r="M255" s="2"/>
      <c r="N255" s="2"/>
      <c r="O255" s="2"/>
      <c r="P255" s="2"/>
      <c r="Q255" s="2"/>
      <c r="R255" s="2"/>
      <c r="S255" s="2"/>
    </row>
    <row r="256" spans="1:19" s="3" customFormat="1" x14ac:dyDescent="0.25">
      <c r="A256" s="81"/>
      <c r="B256" s="2"/>
      <c r="M256" s="2"/>
      <c r="N256" s="2"/>
      <c r="O256" s="2"/>
      <c r="P256" s="2"/>
      <c r="Q256" s="2"/>
      <c r="R256" s="2"/>
      <c r="S256" s="2"/>
    </row>
    <row r="257" spans="1:19" s="3" customFormat="1" x14ac:dyDescent="0.25">
      <c r="A257" s="81"/>
      <c r="B257" s="2"/>
      <c r="M257" s="2"/>
      <c r="N257" s="2"/>
      <c r="O257" s="2"/>
      <c r="P257" s="2"/>
      <c r="Q257" s="2"/>
      <c r="R257" s="2"/>
      <c r="S257" s="2"/>
    </row>
    <row r="258" spans="1:19" s="3" customFormat="1" x14ac:dyDescent="0.25">
      <c r="A258" s="81"/>
      <c r="B258" s="2"/>
      <c r="M258" s="2"/>
      <c r="N258" s="2"/>
      <c r="O258" s="2"/>
      <c r="P258" s="2"/>
      <c r="Q258" s="2"/>
      <c r="R258" s="2"/>
      <c r="S258" s="2"/>
    </row>
    <row r="259" spans="1:19" s="3" customFormat="1" x14ac:dyDescent="0.25">
      <c r="A259" s="81"/>
      <c r="B259" s="2"/>
      <c r="M259" s="2"/>
      <c r="N259" s="2"/>
      <c r="O259" s="2"/>
      <c r="P259" s="2"/>
      <c r="Q259" s="2"/>
      <c r="R259" s="2"/>
      <c r="S259" s="2"/>
    </row>
    <row r="260" spans="1:19" s="3" customFormat="1" x14ac:dyDescent="0.25">
      <c r="A260" s="81"/>
      <c r="B260" s="2"/>
      <c r="M260" s="2"/>
      <c r="N260" s="2"/>
      <c r="O260" s="2"/>
      <c r="P260" s="2"/>
      <c r="Q260" s="2"/>
      <c r="R260" s="2"/>
      <c r="S260" s="2"/>
    </row>
    <row r="261" spans="1:19" s="3" customFormat="1" x14ac:dyDescent="0.25">
      <c r="A261" s="81"/>
      <c r="B261" s="2"/>
      <c r="M261" s="2"/>
      <c r="N261" s="2"/>
      <c r="O261" s="2"/>
      <c r="P261" s="2"/>
      <c r="Q261" s="2"/>
      <c r="R261" s="2"/>
      <c r="S261" s="2"/>
    </row>
    <row r="262" spans="1:19" s="3" customFormat="1" x14ac:dyDescent="0.25">
      <c r="A262" s="81"/>
      <c r="B262" s="2"/>
      <c r="M262" s="2"/>
      <c r="N262" s="2"/>
      <c r="O262" s="2"/>
      <c r="P262" s="2"/>
      <c r="Q262" s="2"/>
      <c r="R262" s="2"/>
      <c r="S262" s="2"/>
    </row>
    <row r="263" spans="1:19" s="3" customFormat="1" x14ac:dyDescent="0.25">
      <c r="A263" s="81"/>
      <c r="B263" s="2"/>
      <c r="M263" s="2"/>
      <c r="N263" s="2"/>
      <c r="O263" s="2"/>
      <c r="P263" s="2"/>
      <c r="Q263" s="2"/>
      <c r="R263" s="2"/>
      <c r="S263" s="2"/>
    </row>
    <row r="264" spans="1:19" s="3" customFormat="1" x14ac:dyDescent="0.25">
      <c r="A264" s="81"/>
      <c r="B264" s="2"/>
      <c r="M264" s="2"/>
      <c r="N264" s="2"/>
      <c r="O264" s="2"/>
      <c r="P264" s="2"/>
      <c r="Q264" s="2"/>
      <c r="R264" s="2"/>
      <c r="S264" s="2"/>
    </row>
    <row r="265" spans="1:19" s="3" customFormat="1" x14ac:dyDescent="0.25">
      <c r="A265" s="81"/>
      <c r="B265" s="2"/>
      <c r="M265" s="2"/>
      <c r="N265" s="2"/>
      <c r="O265" s="2"/>
      <c r="P265" s="2"/>
      <c r="Q265" s="2"/>
      <c r="R265" s="2"/>
      <c r="S265" s="2"/>
    </row>
    <row r="266" spans="1:19" s="3" customFormat="1" x14ac:dyDescent="0.25">
      <c r="A266" s="81"/>
      <c r="B266" s="2"/>
      <c r="M266" s="2"/>
      <c r="N266" s="2"/>
      <c r="O266" s="2"/>
      <c r="P266" s="2"/>
      <c r="Q266" s="2"/>
      <c r="R266" s="2"/>
      <c r="S266" s="2"/>
    </row>
    <row r="267" spans="1:19" s="3" customFormat="1" x14ac:dyDescent="0.25">
      <c r="A267" s="81"/>
      <c r="B267" s="2"/>
      <c r="M267" s="2"/>
      <c r="N267" s="2"/>
      <c r="O267" s="2"/>
      <c r="P267" s="2"/>
      <c r="Q267" s="2"/>
      <c r="R267" s="2"/>
      <c r="S267" s="2"/>
    </row>
    <row r="268" spans="1:19" s="3" customFormat="1" x14ac:dyDescent="0.25">
      <c r="A268" s="81"/>
      <c r="B268" s="2"/>
      <c r="M268" s="2"/>
      <c r="N268" s="2"/>
      <c r="O268" s="2"/>
      <c r="P268" s="2"/>
      <c r="Q268" s="2"/>
      <c r="R268" s="2"/>
      <c r="S268" s="2"/>
    </row>
    <row r="269" spans="1:19" s="3" customFormat="1" x14ac:dyDescent="0.25">
      <c r="A269" s="81"/>
      <c r="B269" s="2"/>
      <c r="M269" s="2"/>
      <c r="N269" s="2"/>
      <c r="O269" s="2"/>
      <c r="P269" s="2"/>
      <c r="Q269" s="2"/>
      <c r="R269" s="2"/>
      <c r="S269" s="2"/>
    </row>
    <row r="270" spans="1:19" s="3" customFormat="1" x14ac:dyDescent="0.25">
      <c r="A270" s="81"/>
      <c r="B270" s="2"/>
      <c r="M270" s="2"/>
      <c r="N270" s="2"/>
      <c r="O270" s="2"/>
      <c r="P270" s="2"/>
      <c r="Q270" s="2"/>
      <c r="R270" s="2"/>
      <c r="S270" s="2"/>
    </row>
    <row r="271" spans="1:19" s="3" customFormat="1" x14ac:dyDescent="0.25">
      <c r="A271" s="81"/>
      <c r="B271" s="2"/>
      <c r="M271" s="2"/>
      <c r="N271" s="2"/>
      <c r="O271" s="2"/>
      <c r="P271" s="2"/>
      <c r="Q271" s="2"/>
      <c r="R271" s="2"/>
      <c r="S271" s="2"/>
    </row>
    <row r="272" spans="1:19" s="3" customFormat="1" x14ac:dyDescent="0.25">
      <c r="A272" s="81"/>
      <c r="B272" s="2"/>
      <c r="M272" s="2"/>
      <c r="N272" s="2"/>
      <c r="O272" s="2"/>
      <c r="P272" s="2"/>
      <c r="Q272" s="2"/>
      <c r="R272" s="2"/>
      <c r="S272" s="2"/>
    </row>
    <row r="273" spans="1:19" s="3" customFormat="1" x14ac:dyDescent="0.25">
      <c r="A273" s="81"/>
      <c r="B273" s="2"/>
      <c r="M273" s="2"/>
      <c r="N273" s="2"/>
      <c r="O273" s="2"/>
      <c r="P273" s="2"/>
      <c r="Q273" s="2"/>
      <c r="R273" s="2"/>
      <c r="S273" s="2"/>
    </row>
    <row r="274" spans="1:19" s="3" customFormat="1" x14ac:dyDescent="0.25">
      <c r="A274" s="81"/>
      <c r="B274" s="2"/>
      <c r="M274" s="2"/>
      <c r="N274" s="2"/>
      <c r="O274" s="2"/>
      <c r="P274" s="2"/>
      <c r="Q274" s="2"/>
      <c r="R274" s="2"/>
      <c r="S274" s="2"/>
    </row>
    <row r="275" spans="1:19" s="3" customFormat="1" x14ac:dyDescent="0.25">
      <c r="A275" s="81"/>
      <c r="B275" s="2"/>
      <c r="M275" s="2"/>
      <c r="N275" s="2"/>
      <c r="O275" s="2"/>
      <c r="P275" s="2"/>
      <c r="Q275" s="2"/>
      <c r="R275" s="2"/>
      <c r="S275" s="2"/>
    </row>
    <row r="276" spans="1:19" s="3" customFormat="1" x14ac:dyDescent="0.25">
      <c r="A276" s="81"/>
      <c r="B276" s="2"/>
      <c r="M276" s="2"/>
      <c r="N276" s="2"/>
      <c r="O276" s="2"/>
      <c r="P276" s="2"/>
      <c r="Q276" s="2"/>
      <c r="R276" s="2"/>
      <c r="S276" s="2"/>
    </row>
    <row r="277" spans="1:19" s="3" customFormat="1" x14ac:dyDescent="0.25">
      <c r="A277" s="81"/>
      <c r="B277" s="2"/>
      <c r="M277" s="2"/>
      <c r="N277" s="2"/>
      <c r="O277" s="2"/>
      <c r="P277" s="2"/>
      <c r="Q277" s="2"/>
      <c r="R277" s="2"/>
      <c r="S277" s="2"/>
    </row>
    <row r="278" spans="1:19" s="3" customFormat="1" x14ac:dyDescent="0.25">
      <c r="A278" s="81"/>
      <c r="B278" s="2"/>
      <c r="M278" s="2"/>
      <c r="N278" s="2"/>
      <c r="O278" s="2"/>
      <c r="P278" s="2"/>
      <c r="Q278" s="2"/>
      <c r="R278" s="2"/>
      <c r="S278" s="2"/>
    </row>
    <row r="279" spans="1:19" s="3" customFormat="1" x14ac:dyDescent="0.25">
      <c r="A279" s="81"/>
      <c r="B279" s="2"/>
      <c r="M279" s="2"/>
      <c r="N279" s="2"/>
      <c r="O279" s="2"/>
      <c r="P279" s="2"/>
      <c r="Q279" s="2"/>
      <c r="R279" s="2"/>
      <c r="S279" s="2"/>
    </row>
    <row r="280" spans="1:19" s="3" customFormat="1" x14ac:dyDescent="0.25">
      <c r="A280" s="81"/>
      <c r="B280" s="2"/>
      <c r="M280" s="2"/>
      <c r="N280" s="2"/>
      <c r="O280" s="2"/>
      <c r="P280" s="2"/>
      <c r="Q280" s="2"/>
      <c r="R280" s="2"/>
      <c r="S280" s="2"/>
    </row>
    <row r="281" spans="1:19" s="3" customFormat="1" x14ac:dyDescent="0.25">
      <c r="A281" s="81"/>
      <c r="B281" s="2"/>
      <c r="M281" s="2"/>
      <c r="N281" s="2"/>
      <c r="O281" s="2"/>
      <c r="P281" s="2"/>
      <c r="Q281" s="2"/>
      <c r="R281" s="2"/>
      <c r="S281" s="2"/>
    </row>
    <row r="282" spans="1:19" s="3" customFormat="1" x14ac:dyDescent="0.25">
      <c r="A282" s="81"/>
      <c r="B282" s="2"/>
      <c r="M282" s="2"/>
      <c r="N282" s="2"/>
      <c r="O282" s="2"/>
      <c r="P282" s="2"/>
      <c r="Q282" s="2"/>
      <c r="R282" s="2"/>
      <c r="S282" s="2"/>
    </row>
    <row r="283" spans="1:19" s="3" customFormat="1" x14ac:dyDescent="0.25">
      <c r="A283" s="81"/>
      <c r="B283" s="2"/>
      <c r="M283" s="2"/>
      <c r="N283" s="2"/>
      <c r="O283" s="2"/>
      <c r="P283" s="2"/>
      <c r="Q283" s="2"/>
      <c r="R283" s="2"/>
      <c r="S283" s="2"/>
    </row>
    <row r="284" spans="1:19" s="3" customFormat="1" x14ac:dyDescent="0.25">
      <c r="A284" s="81"/>
      <c r="B284" s="2"/>
      <c r="M284" s="2"/>
      <c r="N284" s="2"/>
      <c r="O284" s="2"/>
      <c r="P284" s="2"/>
      <c r="Q284" s="2"/>
      <c r="R284" s="2"/>
      <c r="S284" s="2"/>
    </row>
    <row r="285" spans="1:19" s="3" customFormat="1" x14ac:dyDescent="0.25">
      <c r="A285" s="81"/>
      <c r="B285" s="2"/>
      <c r="M285" s="2"/>
      <c r="N285" s="2"/>
      <c r="O285" s="2"/>
      <c r="P285" s="2"/>
      <c r="Q285" s="2"/>
      <c r="R285" s="2"/>
      <c r="S285" s="2"/>
    </row>
    <row r="286" spans="1:19" s="3" customFormat="1" x14ac:dyDescent="0.25">
      <c r="A286" s="81"/>
      <c r="B286" s="2"/>
      <c r="M286" s="2"/>
      <c r="N286" s="2"/>
      <c r="O286" s="2"/>
      <c r="P286" s="2"/>
      <c r="Q286" s="2"/>
      <c r="R286" s="2"/>
      <c r="S286" s="2"/>
    </row>
    <row r="287" spans="1:19" s="3" customFormat="1" x14ac:dyDescent="0.25">
      <c r="A287" s="81"/>
      <c r="B287" s="2"/>
      <c r="M287" s="2"/>
      <c r="N287" s="2"/>
      <c r="O287" s="2"/>
      <c r="P287" s="2"/>
      <c r="Q287" s="2"/>
      <c r="R287" s="2"/>
      <c r="S287" s="2"/>
    </row>
    <row r="288" spans="1:19" s="3" customFormat="1" x14ac:dyDescent="0.25">
      <c r="A288" s="81"/>
      <c r="B288" s="2"/>
      <c r="M288" s="2"/>
      <c r="N288" s="2"/>
      <c r="O288" s="2"/>
      <c r="P288" s="2"/>
      <c r="Q288" s="2"/>
      <c r="R288" s="2"/>
      <c r="S288" s="2"/>
    </row>
    <row r="289" spans="1:19" s="3" customFormat="1" x14ac:dyDescent="0.25">
      <c r="A289" s="81"/>
      <c r="B289" s="2"/>
      <c r="M289" s="2"/>
      <c r="N289" s="2"/>
      <c r="O289" s="2"/>
      <c r="P289" s="2"/>
      <c r="Q289" s="2"/>
      <c r="R289" s="2"/>
      <c r="S289" s="2"/>
    </row>
    <row r="290" spans="1:19" s="3" customFormat="1" x14ac:dyDescent="0.25">
      <c r="A290" s="81"/>
      <c r="B290" s="2"/>
      <c r="M290" s="2"/>
      <c r="N290" s="2"/>
      <c r="O290" s="2"/>
      <c r="P290" s="2"/>
      <c r="Q290" s="2"/>
      <c r="R290" s="2"/>
      <c r="S290" s="2"/>
    </row>
    <row r="291" spans="1:19" s="3" customFormat="1" x14ac:dyDescent="0.25">
      <c r="A291" s="81"/>
      <c r="B291" s="2"/>
      <c r="M291" s="2"/>
      <c r="N291" s="2"/>
      <c r="O291" s="2"/>
      <c r="P291" s="2"/>
      <c r="Q291" s="2"/>
      <c r="R291" s="2"/>
      <c r="S291" s="2"/>
    </row>
    <row r="292" spans="1:19" s="3" customFormat="1" x14ac:dyDescent="0.25">
      <c r="A292" s="81"/>
      <c r="B292" s="2"/>
      <c r="M292" s="2"/>
      <c r="N292" s="2"/>
      <c r="O292" s="2"/>
      <c r="P292" s="2"/>
      <c r="Q292" s="2"/>
      <c r="R292" s="2"/>
      <c r="S292" s="2"/>
    </row>
    <row r="293" spans="1:19" s="3" customFormat="1" x14ac:dyDescent="0.25">
      <c r="A293" s="81"/>
      <c r="B293" s="2"/>
      <c r="M293" s="2"/>
      <c r="N293" s="2"/>
      <c r="O293" s="2"/>
      <c r="P293" s="2"/>
      <c r="Q293" s="2"/>
      <c r="R293" s="2"/>
      <c r="S293" s="2"/>
    </row>
    <row r="294" spans="1:19" s="3" customFormat="1" x14ac:dyDescent="0.25">
      <c r="A294" s="81"/>
      <c r="B294" s="2"/>
      <c r="M294" s="2"/>
      <c r="N294" s="2"/>
      <c r="O294" s="2"/>
      <c r="P294" s="2"/>
      <c r="Q294" s="2"/>
      <c r="R294" s="2"/>
      <c r="S294" s="2"/>
    </row>
    <row r="295" spans="1:19" s="3" customFormat="1" x14ac:dyDescent="0.25">
      <c r="A295" s="81"/>
      <c r="B295" s="2"/>
      <c r="M295" s="2"/>
      <c r="N295" s="2"/>
      <c r="O295" s="2"/>
      <c r="P295" s="2"/>
      <c r="Q295" s="2"/>
      <c r="R295" s="2"/>
      <c r="S295" s="2"/>
    </row>
    <row r="296" spans="1:19" s="3" customFormat="1" x14ac:dyDescent="0.25">
      <c r="A296" s="81"/>
      <c r="B296" s="2"/>
      <c r="M296" s="2"/>
      <c r="N296" s="2"/>
      <c r="O296" s="2"/>
      <c r="P296" s="2"/>
      <c r="Q296" s="2"/>
      <c r="R296" s="2"/>
      <c r="S296" s="2"/>
    </row>
    <row r="297" spans="1:19" s="3" customFormat="1" x14ac:dyDescent="0.25">
      <c r="A297" s="81"/>
      <c r="B297" s="2"/>
      <c r="M297" s="2"/>
      <c r="N297" s="2"/>
      <c r="O297" s="2"/>
      <c r="P297" s="2"/>
      <c r="Q297" s="2"/>
      <c r="R297" s="2"/>
      <c r="S297" s="2"/>
    </row>
    <row r="298" spans="1:19" s="3" customFormat="1" x14ac:dyDescent="0.25">
      <c r="A298" s="81"/>
      <c r="B298" s="2"/>
      <c r="M298" s="2"/>
      <c r="N298" s="2"/>
      <c r="O298" s="2"/>
      <c r="P298" s="2"/>
      <c r="Q298" s="2"/>
      <c r="R298" s="2"/>
      <c r="S298" s="2"/>
    </row>
    <row r="299" spans="1:19" s="3" customFormat="1" x14ac:dyDescent="0.25">
      <c r="A299" s="81"/>
      <c r="B299" s="2"/>
      <c r="M299" s="2"/>
      <c r="N299" s="2"/>
      <c r="O299" s="2"/>
      <c r="P299" s="2"/>
      <c r="Q299" s="2"/>
      <c r="R299" s="2"/>
      <c r="S299" s="2"/>
    </row>
    <row r="300" spans="1:19" s="3" customFormat="1" x14ac:dyDescent="0.25">
      <c r="A300" s="81"/>
      <c r="B300" s="2"/>
      <c r="M300" s="2"/>
      <c r="N300" s="2"/>
      <c r="O300" s="2"/>
      <c r="P300" s="2"/>
      <c r="Q300" s="2"/>
      <c r="R300" s="2"/>
      <c r="S300" s="2"/>
    </row>
    <row r="301" spans="1:19" s="3" customFormat="1" x14ac:dyDescent="0.25">
      <c r="A301" s="81"/>
      <c r="B301" s="2"/>
      <c r="M301" s="2"/>
      <c r="N301" s="2"/>
      <c r="O301" s="2"/>
      <c r="P301" s="2"/>
      <c r="Q301" s="2"/>
      <c r="R301" s="2"/>
      <c r="S301" s="2"/>
    </row>
    <row r="302" spans="1:19" s="3" customFormat="1" x14ac:dyDescent="0.25">
      <c r="A302" s="81"/>
      <c r="B302" s="2"/>
      <c r="M302" s="2"/>
      <c r="N302" s="2"/>
      <c r="O302" s="2"/>
      <c r="P302" s="2"/>
      <c r="Q302" s="2"/>
      <c r="R302" s="2"/>
      <c r="S302" s="2"/>
    </row>
    <row r="303" spans="1:19" s="3" customFormat="1" x14ac:dyDescent="0.25">
      <c r="A303" s="81"/>
      <c r="B303" s="2"/>
      <c r="M303" s="2"/>
      <c r="N303" s="2"/>
      <c r="O303" s="2"/>
      <c r="P303" s="2"/>
      <c r="Q303" s="2"/>
      <c r="R303" s="2"/>
      <c r="S303" s="2"/>
    </row>
    <row r="304" spans="1:19" s="3" customFormat="1" x14ac:dyDescent="0.25">
      <c r="A304" s="81"/>
      <c r="B304" s="2"/>
      <c r="M304" s="2"/>
      <c r="N304" s="2"/>
      <c r="O304" s="2"/>
      <c r="P304" s="2"/>
      <c r="Q304" s="2"/>
      <c r="R304" s="2"/>
      <c r="S304" s="2"/>
    </row>
    <row r="305" spans="1:19" s="3" customFormat="1" x14ac:dyDescent="0.25">
      <c r="A305" s="81"/>
      <c r="B305" s="2"/>
      <c r="M305" s="2"/>
      <c r="N305" s="2"/>
      <c r="O305" s="2"/>
      <c r="P305" s="2"/>
      <c r="Q305" s="2"/>
      <c r="R305" s="2"/>
      <c r="S305" s="2"/>
    </row>
    <row r="306" spans="1:19" s="3" customFormat="1" x14ac:dyDescent="0.25">
      <c r="A306" s="81"/>
      <c r="B306" s="2"/>
      <c r="M306" s="2"/>
      <c r="N306" s="2"/>
      <c r="O306" s="2"/>
      <c r="P306" s="2"/>
      <c r="Q306" s="2"/>
      <c r="R306" s="2"/>
      <c r="S306" s="2"/>
    </row>
    <row r="307" spans="1:19" s="3" customFormat="1" x14ac:dyDescent="0.25">
      <c r="A307" s="81"/>
      <c r="B307" s="2"/>
      <c r="M307" s="2"/>
      <c r="N307" s="2"/>
      <c r="O307" s="2"/>
      <c r="P307" s="2"/>
      <c r="Q307" s="2"/>
      <c r="R307" s="2"/>
      <c r="S307" s="2"/>
    </row>
    <row r="308" spans="1:19" s="3" customFormat="1" x14ac:dyDescent="0.25">
      <c r="A308" s="81"/>
      <c r="B308" s="2"/>
      <c r="M308" s="2"/>
      <c r="N308" s="2"/>
      <c r="O308" s="2"/>
      <c r="P308" s="2"/>
      <c r="Q308" s="2"/>
      <c r="R308" s="2"/>
      <c r="S308" s="2"/>
    </row>
    <row r="309" spans="1:19" s="3" customFormat="1" x14ac:dyDescent="0.25">
      <c r="A309" s="81"/>
      <c r="B309" s="2"/>
      <c r="M309" s="2"/>
      <c r="N309" s="2"/>
      <c r="O309" s="2"/>
      <c r="P309" s="2"/>
      <c r="Q309" s="2"/>
      <c r="R309" s="2"/>
      <c r="S309" s="2"/>
    </row>
    <row r="310" spans="1:19" s="3" customFormat="1" x14ac:dyDescent="0.25">
      <c r="A310" s="81"/>
      <c r="B310" s="2"/>
      <c r="M310" s="2"/>
      <c r="N310" s="2"/>
      <c r="O310" s="2"/>
      <c r="P310" s="2"/>
      <c r="Q310" s="2"/>
      <c r="R310" s="2"/>
      <c r="S310" s="2"/>
    </row>
    <row r="311" spans="1:19" s="3" customFormat="1" x14ac:dyDescent="0.25">
      <c r="A311" s="81"/>
      <c r="B311" s="2"/>
      <c r="M311" s="2"/>
      <c r="N311" s="2"/>
      <c r="O311" s="2"/>
      <c r="P311" s="2"/>
      <c r="Q311" s="2"/>
      <c r="R311" s="2"/>
      <c r="S311" s="2"/>
    </row>
    <row r="312" spans="1:19" s="3" customFormat="1" x14ac:dyDescent="0.25">
      <c r="A312" s="81"/>
      <c r="B312" s="2"/>
      <c r="M312" s="2"/>
      <c r="N312" s="2"/>
      <c r="O312" s="2"/>
      <c r="P312" s="2"/>
      <c r="Q312" s="2"/>
      <c r="R312" s="2"/>
      <c r="S312" s="2"/>
    </row>
    <row r="313" spans="1:19" s="3" customFormat="1" x14ac:dyDescent="0.25">
      <c r="A313" s="81"/>
      <c r="B313" s="2"/>
      <c r="M313" s="2"/>
      <c r="N313" s="2"/>
      <c r="O313" s="2"/>
      <c r="P313" s="2"/>
      <c r="Q313" s="2"/>
      <c r="R313" s="2"/>
      <c r="S313" s="2"/>
    </row>
    <row r="314" spans="1:19" s="3" customFormat="1" x14ac:dyDescent="0.25">
      <c r="A314" s="81"/>
      <c r="B314" s="2"/>
      <c r="M314" s="2"/>
      <c r="N314" s="2"/>
      <c r="O314" s="2"/>
      <c r="P314" s="2"/>
      <c r="Q314" s="2"/>
      <c r="R314" s="2"/>
      <c r="S314" s="2"/>
    </row>
    <row r="315" spans="1:19" s="3" customFormat="1" x14ac:dyDescent="0.25">
      <c r="A315" s="81"/>
      <c r="B315" s="2"/>
      <c r="M315" s="2"/>
      <c r="N315" s="2"/>
      <c r="O315" s="2"/>
      <c r="P315" s="2"/>
      <c r="Q315" s="2"/>
      <c r="R315" s="2"/>
      <c r="S315" s="2"/>
    </row>
    <row r="316" spans="1:19" s="3" customFormat="1" x14ac:dyDescent="0.25">
      <c r="A316" s="81"/>
      <c r="B316" s="2"/>
      <c r="M316" s="2"/>
      <c r="N316" s="2"/>
      <c r="O316" s="2"/>
      <c r="P316" s="2"/>
      <c r="Q316" s="2"/>
      <c r="R316" s="2"/>
      <c r="S316" s="2"/>
    </row>
    <row r="317" spans="1:19" s="3" customFormat="1" x14ac:dyDescent="0.25">
      <c r="A317" s="81"/>
      <c r="B317" s="2"/>
      <c r="M317" s="2"/>
      <c r="N317" s="2"/>
      <c r="O317" s="2"/>
      <c r="P317" s="2"/>
      <c r="Q317" s="2"/>
      <c r="R317" s="2"/>
      <c r="S317" s="2"/>
    </row>
    <row r="318" spans="1:19" s="3" customFormat="1" x14ac:dyDescent="0.25">
      <c r="A318" s="81"/>
      <c r="B318" s="2"/>
      <c r="M318" s="2"/>
      <c r="N318" s="2"/>
      <c r="O318" s="2"/>
      <c r="P318" s="2"/>
      <c r="Q318" s="2"/>
      <c r="R318" s="2"/>
      <c r="S318" s="2"/>
    </row>
    <row r="319" spans="1:19" s="3" customFormat="1" x14ac:dyDescent="0.25">
      <c r="A319" s="81"/>
      <c r="B319" s="2"/>
      <c r="M319" s="2"/>
      <c r="N319" s="2"/>
      <c r="O319" s="2"/>
      <c r="P319" s="2"/>
      <c r="Q319" s="2"/>
      <c r="R319" s="2"/>
      <c r="S319" s="2"/>
    </row>
    <row r="320" spans="1:19" s="3" customFormat="1" x14ac:dyDescent="0.25">
      <c r="A320" s="81"/>
      <c r="B320" s="2"/>
      <c r="M320" s="2"/>
      <c r="N320" s="2"/>
      <c r="O320" s="2"/>
      <c r="P320" s="2"/>
      <c r="Q320" s="2"/>
      <c r="R320" s="2"/>
      <c r="S320" s="2"/>
    </row>
    <row r="321" spans="1:19" s="3" customFormat="1" x14ac:dyDescent="0.25">
      <c r="A321" s="81"/>
      <c r="B321" s="2"/>
      <c r="M321" s="2"/>
      <c r="N321" s="2"/>
      <c r="O321" s="2"/>
      <c r="P321" s="2"/>
      <c r="Q321" s="2"/>
      <c r="R321" s="2"/>
      <c r="S321" s="2"/>
    </row>
    <row r="322" spans="1:19" s="3" customFormat="1" x14ac:dyDescent="0.25">
      <c r="A322" s="81"/>
      <c r="B322" s="2"/>
      <c r="M322" s="2"/>
      <c r="N322" s="2"/>
      <c r="O322" s="2"/>
      <c r="P322" s="2"/>
      <c r="Q322" s="2"/>
      <c r="R322" s="2"/>
      <c r="S322" s="2"/>
    </row>
    <row r="323" spans="1:19" s="3" customFormat="1" x14ac:dyDescent="0.25">
      <c r="A323" s="81"/>
      <c r="B323" s="2"/>
      <c r="M323" s="2"/>
      <c r="N323" s="2"/>
      <c r="O323" s="2"/>
      <c r="P323" s="2"/>
      <c r="Q323" s="2"/>
      <c r="R323" s="2"/>
      <c r="S323" s="2"/>
    </row>
    <row r="324" spans="1:19" s="3" customFormat="1" x14ac:dyDescent="0.25">
      <c r="A324" s="81"/>
      <c r="B324" s="2"/>
      <c r="M324" s="2"/>
      <c r="N324" s="2"/>
      <c r="O324" s="2"/>
      <c r="P324" s="2"/>
      <c r="Q324" s="2"/>
      <c r="R324" s="2"/>
      <c r="S324" s="2"/>
    </row>
    <row r="325" spans="1:19" s="3" customFormat="1" x14ac:dyDescent="0.25">
      <c r="A325" s="81"/>
      <c r="B325" s="2"/>
      <c r="M325" s="2"/>
      <c r="N325" s="2"/>
      <c r="O325" s="2"/>
      <c r="P325" s="2"/>
      <c r="Q325" s="2"/>
      <c r="R325" s="2"/>
      <c r="S325" s="2"/>
    </row>
    <row r="326" spans="1:19" s="3" customFormat="1" x14ac:dyDescent="0.25">
      <c r="A326" s="81"/>
      <c r="B326" s="2"/>
      <c r="M326" s="2"/>
      <c r="N326" s="2"/>
      <c r="O326" s="2"/>
      <c r="P326" s="2"/>
      <c r="Q326" s="2"/>
      <c r="R326" s="2"/>
      <c r="S326" s="2"/>
    </row>
    <row r="327" spans="1:19" s="3" customFormat="1" x14ac:dyDescent="0.25">
      <c r="A327" s="81"/>
      <c r="B327" s="2"/>
      <c r="M327" s="2"/>
      <c r="N327" s="2"/>
      <c r="O327" s="2"/>
      <c r="P327" s="2"/>
      <c r="Q327" s="2"/>
      <c r="R327" s="2"/>
      <c r="S327" s="2"/>
    </row>
    <row r="328" spans="1:19" s="3" customFormat="1" x14ac:dyDescent="0.25">
      <c r="A328" s="81"/>
      <c r="B328" s="2"/>
      <c r="M328" s="2"/>
      <c r="N328" s="2"/>
      <c r="O328" s="2"/>
      <c r="P328" s="2"/>
      <c r="Q328" s="2"/>
      <c r="R328" s="2"/>
      <c r="S328" s="2"/>
    </row>
    <row r="329" spans="1:19" s="3" customFormat="1" x14ac:dyDescent="0.25">
      <c r="A329" s="81"/>
      <c r="B329" s="2"/>
      <c r="M329" s="2"/>
      <c r="N329" s="2"/>
      <c r="O329" s="2"/>
      <c r="P329" s="2"/>
      <c r="Q329" s="2"/>
      <c r="R329" s="2"/>
      <c r="S329" s="2"/>
    </row>
    <row r="330" spans="1:19" s="3" customFormat="1" x14ac:dyDescent="0.25">
      <c r="A330" s="81"/>
      <c r="B330" s="2"/>
      <c r="M330" s="2"/>
      <c r="N330" s="2"/>
      <c r="O330" s="2"/>
      <c r="P330" s="2"/>
      <c r="Q330" s="2"/>
      <c r="R330" s="2"/>
      <c r="S330" s="2"/>
    </row>
    <row r="331" spans="1:19" s="3" customFormat="1" x14ac:dyDescent="0.25">
      <c r="A331" s="81"/>
      <c r="B331" s="2"/>
      <c r="M331" s="2"/>
      <c r="N331" s="2"/>
      <c r="O331" s="2"/>
      <c r="P331" s="2"/>
      <c r="Q331" s="2"/>
      <c r="R331" s="2"/>
      <c r="S331" s="2"/>
    </row>
    <row r="332" spans="1:19" s="3" customFormat="1" x14ac:dyDescent="0.25">
      <c r="A332" s="81"/>
      <c r="B332" s="2"/>
      <c r="M332" s="2"/>
      <c r="N332" s="2"/>
      <c r="O332" s="2"/>
      <c r="P332" s="2"/>
      <c r="Q332" s="2"/>
      <c r="R332" s="2"/>
      <c r="S332" s="2"/>
    </row>
    <row r="333" spans="1:19" s="3" customFormat="1" x14ac:dyDescent="0.25">
      <c r="A333" s="81"/>
      <c r="B333" s="2"/>
      <c r="M333" s="2"/>
      <c r="N333" s="2"/>
      <c r="O333" s="2"/>
      <c r="P333" s="2"/>
      <c r="Q333" s="2"/>
      <c r="R333" s="2"/>
      <c r="S333" s="2"/>
    </row>
    <row r="334" spans="1:19" s="3" customFormat="1" x14ac:dyDescent="0.25">
      <c r="A334" s="81"/>
      <c r="B334" s="2"/>
      <c r="M334" s="2"/>
      <c r="N334" s="2"/>
      <c r="O334" s="2"/>
      <c r="P334" s="2"/>
      <c r="Q334" s="2"/>
      <c r="R334" s="2"/>
      <c r="S334" s="2"/>
    </row>
    <row r="335" spans="1:19" s="3" customFormat="1" x14ac:dyDescent="0.25">
      <c r="A335" s="81"/>
      <c r="B335" s="2"/>
      <c r="M335" s="2"/>
      <c r="N335" s="2"/>
      <c r="O335" s="2"/>
      <c r="P335" s="2"/>
      <c r="Q335" s="2"/>
      <c r="R335" s="2"/>
      <c r="S335" s="2"/>
    </row>
    <row r="336" spans="1:19" s="3" customFormat="1" x14ac:dyDescent="0.25">
      <c r="A336" s="81"/>
      <c r="B336" s="2"/>
      <c r="M336" s="2"/>
      <c r="N336" s="2"/>
      <c r="O336" s="2"/>
      <c r="P336" s="2"/>
      <c r="Q336" s="2"/>
      <c r="R336" s="2"/>
      <c r="S336" s="2"/>
    </row>
    <row r="337" spans="1:19" s="3" customFormat="1" x14ac:dyDescent="0.25">
      <c r="A337" s="81"/>
      <c r="B337" s="2"/>
      <c r="M337" s="2"/>
      <c r="N337" s="2"/>
      <c r="O337" s="2"/>
      <c r="P337" s="2"/>
      <c r="Q337" s="2"/>
      <c r="R337" s="2"/>
      <c r="S337" s="2"/>
    </row>
    <row r="338" spans="1:19" s="3" customFormat="1" x14ac:dyDescent="0.25">
      <c r="A338" s="81"/>
      <c r="B338" s="2"/>
      <c r="M338" s="2"/>
      <c r="N338" s="2"/>
      <c r="O338" s="2"/>
      <c r="P338" s="2"/>
      <c r="Q338" s="2"/>
      <c r="R338" s="2"/>
      <c r="S338" s="2"/>
    </row>
    <row r="339" spans="1:19" s="3" customFormat="1" x14ac:dyDescent="0.25">
      <c r="A339" s="81"/>
      <c r="B339" s="2"/>
      <c r="M339" s="2"/>
      <c r="N339" s="2"/>
      <c r="O339" s="2"/>
      <c r="P339" s="2"/>
      <c r="Q339" s="2"/>
      <c r="R339" s="2"/>
      <c r="S339" s="2"/>
    </row>
    <row r="340" spans="1:19" s="3" customFormat="1" x14ac:dyDescent="0.25">
      <c r="A340" s="81"/>
      <c r="B340" s="2"/>
      <c r="M340" s="2"/>
      <c r="N340" s="2"/>
      <c r="O340" s="2"/>
      <c r="P340" s="2"/>
      <c r="Q340" s="2"/>
      <c r="R340" s="2"/>
      <c r="S340" s="2"/>
    </row>
    <row r="341" spans="1:19" s="3" customFormat="1" x14ac:dyDescent="0.25">
      <c r="A341" s="81"/>
      <c r="B341" s="2"/>
      <c r="M341" s="2"/>
      <c r="N341" s="2"/>
      <c r="O341" s="2"/>
      <c r="P341" s="2"/>
      <c r="Q341" s="2"/>
      <c r="R341" s="2"/>
      <c r="S341" s="2"/>
    </row>
    <row r="342" spans="1:19" s="3" customFormat="1" x14ac:dyDescent="0.25">
      <c r="A342" s="81"/>
      <c r="B342" s="2"/>
      <c r="M342" s="2"/>
      <c r="N342" s="2"/>
      <c r="O342" s="2"/>
      <c r="P342" s="2"/>
      <c r="Q342" s="2"/>
      <c r="R342" s="2"/>
      <c r="S342" s="2"/>
    </row>
    <row r="343" spans="1:19" s="3" customFormat="1" x14ac:dyDescent="0.25">
      <c r="A343" s="81"/>
      <c r="B343" s="2"/>
      <c r="M343" s="2"/>
      <c r="N343" s="2"/>
      <c r="O343" s="2"/>
      <c r="P343" s="2"/>
      <c r="Q343" s="2"/>
      <c r="R343" s="2"/>
      <c r="S343" s="2"/>
    </row>
    <row r="344" spans="1:19" s="3" customFormat="1" x14ac:dyDescent="0.25">
      <c r="A344" s="81"/>
      <c r="B344" s="2"/>
      <c r="M344" s="2"/>
      <c r="N344" s="2"/>
      <c r="O344" s="2"/>
      <c r="P344" s="2"/>
      <c r="Q344" s="2"/>
      <c r="R344" s="2"/>
      <c r="S344" s="2"/>
    </row>
    <row r="345" spans="1:19" s="3" customFormat="1" x14ac:dyDescent="0.25">
      <c r="A345" s="81"/>
      <c r="B345" s="2"/>
      <c r="M345" s="2"/>
      <c r="N345" s="2"/>
      <c r="O345" s="2"/>
      <c r="P345" s="2"/>
      <c r="Q345" s="2"/>
      <c r="R345" s="2"/>
      <c r="S345" s="2"/>
    </row>
    <row r="346" spans="1:19" s="3" customFormat="1" x14ac:dyDescent="0.25">
      <c r="A346" s="81"/>
      <c r="B346" s="2"/>
      <c r="M346" s="2"/>
      <c r="N346" s="2"/>
      <c r="O346" s="2"/>
      <c r="P346" s="2"/>
      <c r="Q346" s="2"/>
      <c r="R346" s="2"/>
      <c r="S346" s="2"/>
    </row>
    <row r="347" spans="1:19" s="3" customFormat="1" x14ac:dyDescent="0.25">
      <c r="A347" s="81"/>
      <c r="B347" s="2"/>
      <c r="M347" s="2"/>
      <c r="N347" s="2"/>
      <c r="O347" s="2"/>
      <c r="P347" s="2"/>
      <c r="Q347" s="2"/>
      <c r="R347" s="2"/>
      <c r="S347" s="2"/>
    </row>
    <row r="348" spans="1:19" s="3" customFormat="1" x14ac:dyDescent="0.25">
      <c r="A348" s="81"/>
      <c r="B348" s="2"/>
      <c r="M348" s="2"/>
      <c r="N348" s="2"/>
      <c r="O348" s="2"/>
      <c r="P348" s="2"/>
      <c r="Q348" s="2"/>
      <c r="R348" s="2"/>
      <c r="S348" s="2"/>
    </row>
    <row r="349" spans="1:19" s="3" customFormat="1" x14ac:dyDescent="0.25">
      <c r="A349" s="81"/>
      <c r="B349" s="2"/>
      <c r="M349" s="2"/>
      <c r="N349" s="2"/>
      <c r="O349" s="2"/>
      <c r="P349" s="2"/>
      <c r="Q349" s="2"/>
      <c r="R349" s="2"/>
      <c r="S349" s="2"/>
    </row>
    <row r="350" spans="1:19" s="3" customFormat="1" x14ac:dyDescent="0.25">
      <c r="A350" s="81"/>
      <c r="B350" s="2"/>
      <c r="M350" s="2"/>
      <c r="N350" s="2"/>
      <c r="O350" s="2"/>
      <c r="P350" s="2"/>
      <c r="Q350" s="2"/>
      <c r="R350" s="2"/>
      <c r="S350" s="2"/>
    </row>
    <row r="351" spans="1:19" s="3" customFormat="1" x14ac:dyDescent="0.25">
      <c r="A351" s="81"/>
      <c r="B351" s="2"/>
      <c r="M351" s="2"/>
      <c r="N351" s="2"/>
      <c r="O351" s="2"/>
      <c r="P351" s="2"/>
      <c r="Q351" s="2"/>
      <c r="R351" s="2"/>
      <c r="S351" s="2"/>
    </row>
    <row r="352" spans="1:19" s="3" customFormat="1" x14ac:dyDescent="0.25">
      <c r="A352" s="81"/>
      <c r="B352" s="2"/>
      <c r="M352" s="2"/>
      <c r="N352" s="2"/>
      <c r="O352" s="2"/>
      <c r="P352" s="2"/>
      <c r="Q352" s="2"/>
      <c r="R352" s="2"/>
      <c r="S352" s="2"/>
    </row>
    <row r="353" spans="1:19" s="3" customFormat="1" x14ac:dyDescent="0.25">
      <c r="A353" s="81"/>
      <c r="B353" s="2"/>
      <c r="M353" s="2"/>
      <c r="N353" s="2"/>
      <c r="O353" s="2"/>
      <c r="P353" s="2"/>
      <c r="Q353" s="2"/>
      <c r="R353" s="2"/>
      <c r="S353" s="2"/>
    </row>
    <row r="354" spans="1:19" s="3" customFormat="1" x14ac:dyDescent="0.25">
      <c r="A354" s="81"/>
      <c r="B354" s="2"/>
      <c r="M354" s="2"/>
      <c r="N354" s="2"/>
      <c r="O354" s="2"/>
      <c r="P354" s="2"/>
      <c r="Q354" s="2"/>
      <c r="R354" s="2"/>
      <c r="S354" s="2"/>
    </row>
    <row r="355" spans="1:19" s="3" customFormat="1" x14ac:dyDescent="0.25">
      <c r="A355" s="81"/>
      <c r="B355" s="2"/>
      <c r="M355" s="2"/>
      <c r="N355" s="2"/>
      <c r="O355" s="2"/>
      <c r="P355" s="2"/>
      <c r="Q355" s="2"/>
      <c r="R355" s="2"/>
      <c r="S355" s="2"/>
    </row>
    <row r="356" spans="1:19" s="3" customFormat="1" x14ac:dyDescent="0.25">
      <c r="A356" s="81"/>
      <c r="B356" s="2"/>
      <c r="M356" s="2"/>
      <c r="N356" s="2"/>
      <c r="O356" s="2"/>
      <c r="P356" s="2"/>
      <c r="Q356" s="2"/>
      <c r="R356" s="2"/>
      <c r="S356" s="2"/>
    </row>
    <row r="357" spans="1:19" s="3" customFormat="1" x14ac:dyDescent="0.25">
      <c r="A357" s="81"/>
      <c r="B357" s="2"/>
      <c r="M357" s="2"/>
      <c r="N357" s="2"/>
      <c r="O357" s="2"/>
      <c r="P357" s="2"/>
      <c r="Q357" s="2"/>
      <c r="R357" s="2"/>
      <c r="S357" s="2"/>
    </row>
    <row r="358" spans="1:19" s="3" customFormat="1" x14ac:dyDescent="0.25">
      <c r="A358" s="81"/>
      <c r="B358" s="2"/>
      <c r="M358" s="2"/>
      <c r="N358" s="2"/>
      <c r="O358" s="2"/>
      <c r="P358" s="2"/>
      <c r="Q358" s="2"/>
      <c r="R358" s="2"/>
      <c r="S358" s="2"/>
    </row>
    <row r="359" spans="1:19" s="3" customFormat="1" x14ac:dyDescent="0.25">
      <c r="A359" s="81"/>
      <c r="B359" s="2"/>
      <c r="M359" s="2"/>
      <c r="N359" s="2"/>
      <c r="O359" s="2"/>
      <c r="P359" s="2"/>
      <c r="Q359" s="2"/>
      <c r="R359" s="2"/>
      <c r="S359" s="2"/>
    </row>
    <row r="360" spans="1:19" s="3" customFormat="1" x14ac:dyDescent="0.25">
      <c r="A360" s="81"/>
      <c r="B360" s="2"/>
      <c r="M360" s="2"/>
      <c r="N360" s="2"/>
      <c r="O360" s="2"/>
      <c r="P360" s="2"/>
      <c r="Q360" s="2"/>
      <c r="R360" s="2"/>
      <c r="S360" s="2"/>
    </row>
    <row r="361" spans="1:19" s="3" customFormat="1" x14ac:dyDescent="0.25">
      <c r="A361" s="81"/>
      <c r="B361" s="2"/>
      <c r="M361" s="2"/>
      <c r="N361" s="2"/>
      <c r="O361" s="2"/>
      <c r="P361" s="2"/>
      <c r="Q361" s="2"/>
      <c r="R361" s="2"/>
      <c r="S361" s="2"/>
    </row>
    <row r="362" spans="1:19" s="3" customFormat="1" x14ac:dyDescent="0.25">
      <c r="A362" s="81"/>
      <c r="B362" s="2"/>
      <c r="M362" s="2"/>
      <c r="N362" s="2"/>
      <c r="O362" s="2"/>
      <c r="P362" s="2"/>
      <c r="Q362" s="2"/>
      <c r="R362" s="2"/>
      <c r="S362" s="2"/>
    </row>
    <row r="363" spans="1:19" s="3" customFormat="1" x14ac:dyDescent="0.25">
      <c r="A363" s="81"/>
      <c r="B363" s="2"/>
      <c r="M363" s="2"/>
      <c r="N363" s="2"/>
      <c r="O363" s="2"/>
      <c r="P363" s="2"/>
      <c r="Q363" s="2"/>
      <c r="R363" s="2"/>
      <c r="S363" s="2"/>
    </row>
    <row r="364" spans="1:19" s="3" customFormat="1" x14ac:dyDescent="0.25">
      <c r="A364" s="81"/>
      <c r="B364" s="2"/>
      <c r="M364" s="2"/>
      <c r="N364" s="2"/>
      <c r="O364" s="2"/>
      <c r="P364" s="2"/>
      <c r="Q364" s="2"/>
      <c r="R364" s="2"/>
      <c r="S364" s="2"/>
    </row>
    <row r="365" spans="1:19" s="3" customFormat="1" x14ac:dyDescent="0.25">
      <c r="A365" s="81"/>
      <c r="B365" s="2"/>
      <c r="M365" s="2"/>
      <c r="N365" s="2"/>
      <c r="O365" s="2"/>
      <c r="P365" s="2"/>
      <c r="Q365" s="2"/>
      <c r="R365" s="2"/>
      <c r="S365" s="2"/>
    </row>
    <row r="366" spans="1:19" s="3" customFormat="1" x14ac:dyDescent="0.25">
      <c r="A366" s="81"/>
      <c r="B366" s="2"/>
      <c r="M366" s="2"/>
      <c r="N366" s="2"/>
      <c r="O366" s="2"/>
      <c r="P366" s="2"/>
      <c r="Q366" s="2"/>
      <c r="R366" s="2"/>
      <c r="S366" s="2"/>
    </row>
    <row r="367" spans="1:19" s="3" customFormat="1" x14ac:dyDescent="0.25">
      <c r="A367" s="81"/>
      <c r="B367" s="2"/>
      <c r="M367" s="2"/>
      <c r="N367" s="2"/>
      <c r="O367" s="2"/>
      <c r="P367" s="2"/>
      <c r="Q367" s="2"/>
      <c r="R367" s="2"/>
      <c r="S367" s="2"/>
    </row>
    <row r="368" spans="1:19" s="3" customFormat="1" x14ac:dyDescent="0.25">
      <c r="A368" s="81"/>
      <c r="B368" s="2"/>
      <c r="M368" s="2"/>
      <c r="N368" s="2"/>
      <c r="O368" s="2"/>
      <c r="P368" s="2"/>
      <c r="Q368" s="2"/>
      <c r="R368" s="2"/>
      <c r="S368" s="2"/>
    </row>
    <row r="369" spans="1:19" s="3" customFormat="1" x14ac:dyDescent="0.25">
      <c r="A369" s="81"/>
      <c r="B369" s="2"/>
      <c r="M369" s="2"/>
      <c r="N369" s="2"/>
      <c r="O369" s="2"/>
      <c r="P369" s="2"/>
      <c r="Q369" s="2"/>
      <c r="R369" s="2"/>
      <c r="S369" s="2"/>
    </row>
    <row r="370" spans="1:19" s="3" customFormat="1" x14ac:dyDescent="0.25">
      <c r="A370" s="81"/>
      <c r="B370" s="2"/>
      <c r="M370" s="2"/>
      <c r="N370" s="2"/>
      <c r="O370" s="2"/>
      <c r="P370" s="2"/>
      <c r="Q370" s="2"/>
      <c r="R370" s="2"/>
      <c r="S370" s="2"/>
    </row>
    <row r="371" spans="1:19" s="3" customFormat="1" x14ac:dyDescent="0.25">
      <c r="A371" s="81"/>
      <c r="B371" s="2"/>
      <c r="M371" s="2"/>
      <c r="N371" s="2"/>
      <c r="O371" s="2"/>
      <c r="P371" s="2"/>
      <c r="Q371" s="2"/>
      <c r="R371" s="2"/>
      <c r="S371" s="2"/>
    </row>
    <row r="372" spans="1:19" s="3" customFormat="1" x14ac:dyDescent="0.25">
      <c r="A372" s="81"/>
      <c r="B372" s="2"/>
      <c r="M372" s="2"/>
      <c r="N372" s="2"/>
      <c r="O372" s="2"/>
      <c r="P372" s="2"/>
      <c r="Q372" s="2"/>
      <c r="R372" s="2"/>
      <c r="S372" s="2"/>
    </row>
    <row r="373" spans="1:19" s="3" customFormat="1" x14ac:dyDescent="0.25">
      <c r="A373" s="81"/>
      <c r="B373" s="2"/>
      <c r="M373" s="2"/>
      <c r="N373" s="2"/>
      <c r="O373" s="2"/>
      <c r="P373" s="2"/>
      <c r="Q373" s="2"/>
      <c r="R373" s="2"/>
      <c r="S373" s="2"/>
    </row>
    <row r="374" spans="1:19" s="3" customFormat="1" x14ac:dyDescent="0.25">
      <c r="A374" s="81"/>
      <c r="B374" s="2"/>
      <c r="M374" s="2"/>
      <c r="N374" s="2"/>
      <c r="O374" s="2"/>
      <c r="P374" s="2"/>
      <c r="Q374" s="2"/>
      <c r="R374" s="2"/>
      <c r="S374" s="2"/>
    </row>
    <row r="375" spans="1:19" s="3" customFormat="1" x14ac:dyDescent="0.25">
      <c r="A375" s="81"/>
      <c r="B375" s="2"/>
      <c r="M375" s="2"/>
      <c r="N375" s="2"/>
      <c r="O375" s="2"/>
      <c r="P375" s="2"/>
      <c r="Q375" s="2"/>
      <c r="R375" s="2"/>
      <c r="S375" s="2"/>
    </row>
    <row r="376" spans="1:19" s="3" customFormat="1" x14ac:dyDescent="0.25">
      <c r="A376" s="81"/>
      <c r="B376" s="2"/>
      <c r="M376" s="2"/>
      <c r="N376" s="2"/>
      <c r="O376" s="2"/>
      <c r="P376" s="2"/>
      <c r="Q376" s="2"/>
      <c r="R376" s="2"/>
      <c r="S376" s="2"/>
    </row>
    <row r="377" spans="1:19" s="3" customFormat="1" x14ac:dyDescent="0.25">
      <c r="A377" s="81"/>
      <c r="B377" s="2"/>
      <c r="M377" s="2"/>
      <c r="N377" s="2"/>
      <c r="O377" s="2"/>
      <c r="P377" s="2"/>
      <c r="Q377" s="2"/>
      <c r="R377" s="2"/>
      <c r="S377" s="2"/>
    </row>
    <row r="378" spans="1:19" s="3" customFormat="1" x14ac:dyDescent="0.25">
      <c r="A378" s="81"/>
      <c r="B378" s="2"/>
      <c r="M378" s="2"/>
      <c r="N378" s="2"/>
      <c r="O378" s="2"/>
      <c r="P378" s="2"/>
      <c r="Q378" s="2"/>
      <c r="R378" s="2"/>
      <c r="S378" s="2"/>
    </row>
    <row r="379" spans="1:19" s="3" customFormat="1" x14ac:dyDescent="0.25">
      <c r="A379" s="81"/>
      <c r="B379" s="2"/>
      <c r="M379" s="2"/>
      <c r="N379" s="2"/>
      <c r="O379" s="2"/>
      <c r="P379" s="2"/>
      <c r="Q379" s="2"/>
      <c r="R379" s="2"/>
      <c r="S379" s="2"/>
    </row>
    <row r="380" spans="1:19" s="3" customFormat="1" x14ac:dyDescent="0.25">
      <c r="A380" s="81"/>
      <c r="B380" s="2"/>
      <c r="M380" s="2"/>
      <c r="N380" s="2"/>
      <c r="O380" s="2"/>
      <c r="P380" s="2"/>
      <c r="Q380" s="2"/>
      <c r="R380" s="2"/>
      <c r="S380" s="2"/>
    </row>
    <row r="381" spans="1:19" s="3" customFormat="1" x14ac:dyDescent="0.25">
      <c r="A381" s="81"/>
      <c r="B381" s="2"/>
      <c r="M381" s="2"/>
      <c r="N381" s="2"/>
      <c r="O381" s="2"/>
      <c r="P381" s="2"/>
      <c r="Q381" s="2"/>
      <c r="R381" s="2"/>
      <c r="S381" s="2"/>
    </row>
    <row r="382" spans="1:19" s="3" customFormat="1" x14ac:dyDescent="0.25">
      <c r="A382" s="81"/>
      <c r="B382" s="2"/>
      <c r="M382" s="2"/>
      <c r="N382" s="2"/>
      <c r="O382" s="2"/>
      <c r="P382" s="2"/>
      <c r="Q382" s="2"/>
      <c r="R382" s="2"/>
      <c r="S382" s="2"/>
    </row>
    <row r="383" spans="1:19" s="3" customFormat="1" x14ac:dyDescent="0.25">
      <c r="A383" s="81"/>
      <c r="B383" s="2"/>
      <c r="M383" s="2"/>
      <c r="N383" s="2"/>
      <c r="O383" s="2"/>
      <c r="P383" s="2"/>
      <c r="Q383" s="2"/>
      <c r="R383" s="2"/>
      <c r="S383" s="2"/>
    </row>
    <row r="384" spans="1:19" s="3" customFormat="1" x14ac:dyDescent="0.25">
      <c r="A384" s="81"/>
      <c r="B384" s="2"/>
      <c r="M384" s="2"/>
      <c r="N384" s="2"/>
      <c r="O384" s="2"/>
      <c r="P384" s="2"/>
      <c r="Q384" s="2"/>
      <c r="R384" s="2"/>
      <c r="S384" s="2"/>
    </row>
    <row r="385" spans="1:19" s="3" customFormat="1" x14ac:dyDescent="0.25">
      <c r="A385" s="81"/>
      <c r="B385" s="2"/>
      <c r="M385" s="2"/>
      <c r="N385" s="2"/>
      <c r="O385" s="2"/>
      <c r="P385" s="2"/>
      <c r="Q385" s="2"/>
      <c r="R385" s="2"/>
      <c r="S385" s="2"/>
    </row>
    <row r="386" spans="1:19" s="3" customFormat="1" x14ac:dyDescent="0.25">
      <c r="A386" s="81"/>
      <c r="B386" s="2"/>
      <c r="M386" s="2"/>
      <c r="N386" s="2"/>
      <c r="O386" s="2"/>
      <c r="P386" s="2"/>
      <c r="Q386" s="2"/>
      <c r="R386" s="2"/>
      <c r="S386" s="2"/>
    </row>
    <row r="387" spans="1:19" s="3" customFormat="1" x14ac:dyDescent="0.25">
      <c r="A387" s="81"/>
      <c r="B387" s="2"/>
      <c r="M387" s="2"/>
      <c r="N387" s="2"/>
      <c r="O387" s="2"/>
      <c r="P387" s="2"/>
      <c r="Q387" s="2"/>
      <c r="R387" s="2"/>
      <c r="S387" s="2"/>
    </row>
    <row r="388" spans="1:19" s="3" customFormat="1" x14ac:dyDescent="0.25">
      <c r="A388" s="81"/>
      <c r="B388" s="2"/>
      <c r="M388" s="2"/>
      <c r="N388" s="2"/>
      <c r="O388" s="2"/>
      <c r="P388" s="2"/>
      <c r="Q388" s="2"/>
      <c r="R388" s="2"/>
      <c r="S388" s="2"/>
    </row>
    <row r="389" spans="1:19" s="3" customFormat="1" x14ac:dyDescent="0.25">
      <c r="A389" s="81"/>
      <c r="B389" s="2"/>
      <c r="M389" s="2"/>
      <c r="N389" s="2"/>
      <c r="O389" s="2"/>
      <c r="P389" s="2"/>
      <c r="Q389" s="2"/>
      <c r="R389" s="2"/>
      <c r="S389" s="2"/>
    </row>
    <row r="390" spans="1:19" s="3" customFormat="1" x14ac:dyDescent="0.25">
      <c r="A390" s="81"/>
      <c r="B390" s="2"/>
      <c r="M390" s="2"/>
      <c r="N390" s="2"/>
      <c r="O390" s="2"/>
      <c r="P390" s="2"/>
      <c r="Q390" s="2"/>
      <c r="R390" s="2"/>
      <c r="S390" s="2"/>
    </row>
    <row r="391" spans="1:19" s="3" customFormat="1" x14ac:dyDescent="0.25">
      <c r="A391" s="81"/>
      <c r="B391" s="2"/>
      <c r="M391" s="2"/>
      <c r="N391" s="2"/>
      <c r="O391" s="2"/>
      <c r="P391" s="2"/>
      <c r="Q391" s="2"/>
      <c r="R391" s="2"/>
      <c r="S391" s="2"/>
    </row>
    <row r="392" spans="1:19" s="3" customFormat="1" x14ac:dyDescent="0.25">
      <c r="A392" s="81"/>
      <c r="B392" s="2"/>
      <c r="M392" s="2"/>
      <c r="N392" s="2"/>
      <c r="O392" s="2"/>
      <c r="P392" s="2"/>
      <c r="Q392" s="2"/>
      <c r="R392" s="2"/>
      <c r="S392" s="2"/>
    </row>
    <row r="393" spans="1:19" s="3" customFormat="1" x14ac:dyDescent="0.25">
      <c r="A393" s="81"/>
      <c r="B393" s="2"/>
      <c r="M393" s="2"/>
      <c r="N393" s="2"/>
      <c r="O393" s="2"/>
      <c r="P393" s="2"/>
      <c r="Q393" s="2"/>
      <c r="R393" s="2"/>
      <c r="S393" s="2"/>
    </row>
    <row r="394" spans="1:19" s="3" customFormat="1" x14ac:dyDescent="0.25">
      <c r="A394" s="81"/>
      <c r="B394" s="2"/>
      <c r="M394" s="2"/>
      <c r="N394" s="2"/>
      <c r="O394" s="2"/>
      <c r="P394" s="2"/>
      <c r="Q394" s="2"/>
      <c r="R394" s="2"/>
      <c r="S394" s="2"/>
    </row>
    <row r="395" spans="1:19" s="3" customFormat="1" x14ac:dyDescent="0.25">
      <c r="A395" s="81"/>
      <c r="B395" s="2"/>
      <c r="M395" s="2"/>
      <c r="N395" s="2"/>
      <c r="O395" s="2"/>
      <c r="P395" s="2"/>
      <c r="Q395" s="2"/>
      <c r="R395" s="2"/>
      <c r="S395" s="2"/>
    </row>
    <row r="396" spans="1:19" s="3" customFormat="1" x14ac:dyDescent="0.25">
      <c r="A396" s="81"/>
      <c r="B396" s="2"/>
      <c r="M396" s="2"/>
      <c r="N396" s="2"/>
      <c r="O396" s="2"/>
      <c r="P396" s="2"/>
      <c r="Q396" s="2"/>
      <c r="R396" s="2"/>
      <c r="S396" s="2"/>
    </row>
    <row r="397" spans="1:19" s="3" customFormat="1" x14ac:dyDescent="0.25">
      <c r="A397" s="81"/>
      <c r="B397" s="2"/>
      <c r="M397" s="2"/>
      <c r="N397" s="2"/>
      <c r="O397" s="2"/>
      <c r="P397" s="2"/>
      <c r="Q397" s="2"/>
      <c r="R397" s="2"/>
      <c r="S397" s="2"/>
    </row>
    <row r="398" spans="1:19" s="3" customFormat="1" x14ac:dyDescent="0.25">
      <c r="A398" s="81"/>
      <c r="B398" s="2"/>
      <c r="M398" s="2"/>
      <c r="N398" s="2"/>
      <c r="O398" s="2"/>
      <c r="P398" s="2"/>
      <c r="Q398" s="2"/>
      <c r="R398" s="2"/>
      <c r="S398" s="2"/>
    </row>
    <row r="399" spans="1:19" s="3" customFormat="1" x14ac:dyDescent="0.25">
      <c r="A399" s="81"/>
      <c r="B399" s="2"/>
      <c r="M399" s="2"/>
      <c r="N399" s="2"/>
      <c r="O399" s="2"/>
      <c r="P399" s="2"/>
      <c r="Q399" s="2"/>
      <c r="R399" s="2"/>
      <c r="S399" s="2"/>
    </row>
    <row r="400" spans="1:19" s="3" customFormat="1" x14ac:dyDescent="0.25">
      <c r="A400" s="81"/>
      <c r="B400" s="2"/>
      <c r="M400" s="2"/>
      <c r="N400" s="2"/>
      <c r="O400" s="2"/>
      <c r="P400" s="2"/>
      <c r="Q400" s="2"/>
      <c r="R400" s="2"/>
      <c r="S400" s="2"/>
    </row>
    <row r="401" spans="1:19" s="3" customFormat="1" x14ac:dyDescent="0.25">
      <c r="A401" s="81"/>
      <c r="B401" s="2"/>
      <c r="M401" s="2"/>
      <c r="N401" s="2"/>
      <c r="O401" s="2"/>
      <c r="P401" s="2"/>
      <c r="Q401" s="2"/>
      <c r="R401" s="2"/>
      <c r="S401" s="2"/>
    </row>
    <row r="402" spans="1:19" s="3" customFormat="1" x14ac:dyDescent="0.25">
      <c r="A402" s="81"/>
      <c r="B402" s="2"/>
      <c r="M402" s="2"/>
      <c r="N402" s="2"/>
      <c r="O402" s="2"/>
      <c r="P402" s="2"/>
      <c r="Q402" s="2"/>
      <c r="R402" s="2"/>
      <c r="S402" s="2"/>
    </row>
    <row r="403" spans="1:19" s="3" customFormat="1" x14ac:dyDescent="0.25">
      <c r="A403" s="81"/>
      <c r="B403" s="2"/>
      <c r="M403" s="2"/>
      <c r="N403" s="2"/>
      <c r="O403" s="2"/>
      <c r="P403" s="2"/>
      <c r="Q403" s="2"/>
      <c r="R403" s="2"/>
      <c r="S403" s="2"/>
    </row>
    <row r="404" spans="1:19" s="3" customFormat="1" x14ac:dyDescent="0.25">
      <c r="A404" s="81"/>
      <c r="B404" s="2"/>
      <c r="M404" s="2"/>
      <c r="N404" s="2"/>
      <c r="O404" s="2"/>
      <c r="P404" s="2"/>
      <c r="Q404" s="2"/>
      <c r="R404" s="2"/>
      <c r="S404" s="2"/>
    </row>
    <row r="405" spans="1:19" s="3" customFormat="1" x14ac:dyDescent="0.25">
      <c r="A405" s="81"/>
      <c r="B405" s="2"/>
      <c r="M405" s="2"/>
      <c r="N405" s="2"/>
      <c r="O405" s="2"/>
      <c r="P405" s="2"/>
      <c r="Q405" s="2"/>
      <c r="R405" s="2"/>
      <c r="S405" s="2"/>
    </row>
    <row r="406" spans="1:19" s="3" customFormat="1" x14ac:dyDescent="0.25">
      <c r="A406" s="81"/>
      <c r="B406" s="2"/>
      <c r="M406" s="2"/>
      <c r="N406" s="2"/>
      <c r="O406" s="2"/>
      <c r="P406" s="2"/>
      <c r="Q406" s="2"/>
      <c r="R406" s="2"/>
      <c r="S406" s="2"/>
    </row>
    <row r="407" spans="1:19" s="3" customFormat="1" x14ac:dyDescent="0.25">
      <c r="A407" s="81"/>
      <c r="B407" s="2"/>
      <c r="M407" s="2"/>
      <c r="N407" s="2"/>
      <c r="O407" s="2"/>
      <c r="P407" s="2"/>
      <c r="Q407" s="2"/>
      <c r="R407" s="2"/>
      <c r="S407" s="2"/>
    </row>
    <row r="408" spans="1:19" s="3" customFormat="1" x14ac:dyDescent="0.25">
      <c r="A408" s="81"/>
      <c r="B408" s="2"/>
      <c r="M408" s="2"/>
      <c r="N408" s="2"/>
      <c r="O408" s="2"/>
      <c r="P408" s="2"/>
      <c r="Q408" s="2"/>
      <c r="R408" s="2"/>
      <c r="S408" s="2"/>
    </row>
    <row r="409" spans="1:19" s="3" customFormat="1" x14ac:dyDescent="0.25">
      <c r="A409" s="81"/>
      <c r="B409" s="2"/>
      <c r="M409" s="2"/>
      <c r="N409" s="2"/>
      <c r="O409" s="2"/>
      <c r="P409" s="2"/>
      <c r="Q409" s="2"/>
      <c r="R409" s="2"/>
      <c r="S409" s="2"/>
    </row>
    <row r="410" spans="1:19" s="3" customFormat="1" x14ac:dyDescent="0.25">
      <c r="A410" s="81"/>
      <c r="B410" s="2"/>
      <c r="M410" s="2"/>
      <c r="N410" s="2"/>
      <c r="O410" s="2"/>
      <c r="P410" s="2"/>
      <c r="Q410" s="2"/>
      <c r="R410" s="2"/>
      <c r="S410" s="2"/>
    </row>
    <row r="411" spans="1:19" s="3" customFormat="1" x14ac:dyDescent="0.25">
      <c r="A411" s="81"/>
      <c r="B411" s="2"/>
      <c r="M411" s="2"/>
      <c r="N411" s="2"/>
      <c r="O411" s="2"/>
      <c r="P411" s="2"/>
      <c r="Q411" s="2"/>
      <c r="R411" s="2"/>
      <c r="S411" s="2"/>
    </row>
    <row r="412" spans="1:19" s="3" customFormat="1" x14ac:dyDescent="0.25">
      <c r="A412" s="81"/>
      <c r="B412" s="2"/>
      <c r="M412" s="2"/>
      <c r="N412" s="2"/>
      <c r="O412" s="2"/>
      <c r="P412" s="2"/>
      <c r="Q412" s="2"/>
      <c r="R412" s="2"/>
      <c r="S412" s="2"/>
    </row>
    <row r="413" spans="1:19" s="3" customFormat="1" x14ac:dyDescent="0.25">
      <c r="A413" s="81"/>
      <c r="B413" s="2"/>
      <c r="M413" s="2"/>
      <c r="N413" s="2"/>
      <c r="O413" s="2"/>
      <c r="P413" s="2"/>
      <c r="Q413" s="2"/>
      <c r="R413" s="2"/>
      <c r="S413" s="2"/>
    </row>
    <row r="414" spans="1:19" s="3" customFormat="1" x14ac:dyDescent="0.25">
      <c r="A414" s="81"/>
      <c r="B414" s="2"/>
      <c r="M414" s="2"/>
      <c r="N414" s="2"/>
      <c r="O414" s="2"/>
      <c r="P414" s="2"/>
      <c r="Q414" s="2"/>
      <c r="R414" s="2"/>
      <c r="S414" s="2"/>
    </row>
    <row r="415" spans="1:19" s="3" customFormat="1" x14ac:dyDescent="0.25">
      <c r="A415" s="81"/>
      <c r="B415" s="2"/>
      <c r="M415" s="2"/>
      <c r="N415" s="2"/>
      <c r="O415" s="2"/>
      <c r="P415" s="2"/>
      <c r="Q415" s="2"/>
      <c r="R415" s="2"/>
      <c r="S415" s="2"/>
    </row>
    <row r="416" spans="1:19" s="3" customFormat="1" x14ac:dyDescent="0.25">
      <c r="A416" s="81"/>
      <c r="B416" s="2"/>
      <c r="M416" s="2"/>
      <c r="N416" s="2"/>
      <c r="O416" s="2"/>
      <c r="P416" s="2"/>
      <c r="Q416" s="2"/>
      <c r="R416" s="2"/>
      <c r="S416" s="2"/>
    </row>
    <row r="417" spans="1:19" s="3" customFormat="1" x14ac:dyDescent="0.25">
      <c r="A417" s="81"/>
      <c r="B417" s="2"/>
      <c r="M417" s="2"/>
      <c r="N417" s="2"/>
      <c r="O417" s="2"/>
      <c r="P417" s="2"/>
      <c r="Q417" s="2"/>
      <c r="R417" s="2"/>
      <c r="S417" s="2"/>
    </row>
    <row r="418" spans="1:19" s="3" customFormat="1" x14ac:dyDescent="0.25">
      <c r="A418" s="81"/>
      <c r="B418" s="2"/>
      <c r="M418" s="2"/>
      <c r="N418" s="2"/>
      <c r="O418" s="2"/>
      <c r="P418" s="2"/>
      <c r="Q418" s="2"/>
      <c r="R418" s="2"/>
      <c r="S418" s="2"/>
    </row>
    <row r="419" spans="1:19" s="3" customFormat="1" x14ac:dyDescent="0.25">
      <c r="A419" s="81"/>
      <c r="B419" s="2"/>
      <c r="M419" s="2"/>
      <c r="N419" s="2"/>
      <c r="O419" s="2"/>
      <c r="P419" s="2"/>
      <c r="Q419" s="2"/>
      <c r="R419" s="2"/>
      <c r="S419" s="2"/>
    </row>
    <row r="420" spans="1:19" s="3" customFormat="1" x14ac:dyDescent="0.25">
      <c r="A420" s="81"/>
      <c r="B420" s="2"/>
      <c r="M420" s="2"/>
      <c r="N420" s="2"/>
      <c r="O420" s="2"/>
      <c r="P420" s="2"/>
      <c r="Q420" s="2"/>
      <c r="R420" s="2"/>
      <c r="S420" s="2"/>
    </row>
    <row r="421" spans="1:19" s="3" customFormat="1" x14ac:dyDescent="0.25">
      <c r="A421" s="81"/>
      <c r="B421" s="2"/>
      <c r="M421" s="2"/>
      <c r="N421" s="2"/>
      <c r="O421" s="2"/>
      <c r="P421" s="2"/>
      <c r="Q421" s="2"/>
      <c r="R421" s="2"/>
      <c r="S421" s="2"/>
    </row>
    <row r="422" spans="1:19" s="3" customFormat="1" x14ac:dyDescent="0.25">
      <c r="A422" s="81"/>
      <c r="B422" s="2"/>
      <c r="M422" s="2"/>
      <c r="N422" s="2"/>
      <c r="O422" s="2"/>
      <c r="P422" s="2"/>
      <c r="Q422" s="2"/>
      <c r="R422" s="2"/>
      <c r="S422" s="2"/>
    </row>
    <row r="423" spans="1:19" s="3" customFormat="1" x14ac:dyDescent="0.25">
      <c r="A423" s="81"/>
      <c r="B423" s="2"/>
      <c r="M423" s="2"/>
      <c r="N423" s="2"/>
      <c r="O423" s="2"/>
      <c r="P423" s="2"/>
      <c r="Q423" s="2"/>
      <c r="R423" s="2"/>
      <c r="S423" s="2"/>
    </row>
    <row r="424" spans="1:19" s="3" customFormat="1" x14ac:dyDescent="0.25">
      <c r="A424" s="81"/>
      <c r="B424" s="2"/>
      <c r="M424" s="2"/>
      <c r="N424" s="2"/>
      <c r="O424" s="2"/>
      <c r="P424" s="2"/>
      <c r="Q424" s="2"/>
      <c r="R424" s="2"/>
      <c r="S424" s="2"/>
    </row>
    <row r="425" spans="1:19" s="3" customFormat="1" x14ac:dyDescent="0.25">
      <c r="A425" s="81"/>
      <c r="B425" s="2"/>
      <c r="M425" s="2"/>
      <c r="N425" s="2"/>
      <c r="O425" s="2"/>
      <c r="P425" s="2"/>
      <c r="Q425" s="2"/>
      <c r="R425" s="2"/>
      <c r="S425" s="2"/>
    </row>
    <row r="426" spans="1:19" s="3" customFormat="1" x14ac:dyDescent="0.25">
      <c r="A426" s="81"/>
      <c r="B426" s="2"/>
      <c r="M426" s="2"/>
      <c r="N426" s="2"/>
      <c r="O426" s="2"/>
      <c r="P426" s="2"/>
      <c r="Q426" s="2"/>
      <c r="R426" s="2"/>
      <c r="S426" s="2"/>
    </row>
    <row r="427" spans="1:19" s="3" customFormat="1" x14ac:dyDescent="0.25">
      <c r="A427" s="81"/>
      <c r="B427" s="2"/>
      <c r="M427" s="2"/>
      <c r="N427" s="2"/>
      <c r="O427" s="2"/>
      <c r="P427" s="2"/>
      <c r="Q427" s="2"/>
      <c r="R427" s="2"/>
      <c r="S427" s="2"/>
    </row>
    <row r="428" spans="1:19" s="3" customFormat="1" x14ac:dyDescent="0.25">
      <c r="A428" s="81"/>
      <c r="B428" s="2"/>
      <c r="M428" s="2"/>
      <c r="N428" s="2"/>
      <c r="O428" s="2"/>
      <c r="P428" s="2"/>
      <c r="Q428" s="2"/>
      <c r="R428" s="2"/>
      <c r="S428" s="2"/>
    </row>
    <row r="429" spans="1:19" s="3" customFormat="1" x14ac:dyDescent="0.25">
      <c r="A429" s="81"/>
      <c r="B429" s="2"/>
      <c r="M429" s="2"/>
      <c r="N429" s="2"/>
      <c r="O429" s="2"/>
      <c r="P429" s="2"/>
      <c r="Q429" s="2"/>
      <c r="R429" s="2"/>
      <c r="S429" s="2"/>
    </row>
    <row r="430" spans="1:19" s="3" customFormat="1" x14ac:dyDescent="0.25">
      <c r="A430" s="81"/>
      <c r="B430" s="2"/>
      <c r="M430" s="2"/>
      <c r="N430" s="2"/>
      <c r="O430" s="2"/>
      <c r="P430" s="2"/>
      <c r="Q430" s="2"/>
      <c r="R430" s="2"/>
      <c r="S430" s="2"/>
    </row>
    <row r="431" spans="1:19" s="3" customFormat="1" x14ac:dyDescent="0.25">
      <c r="A431" s="81"/>
      <c r="B431" s="2"/>
      <c r="M431" s="2"/>
      <c r="N431" s="2"/>
      <c r="O431" s="2"/>
      <c r="P431" s="2"/>
      <c r="Q431" s="2"/>
      <c r="R431" s="2"/>
      <c r="S431" s="2"/>
    </row>
    <row r="432" spans="1:19" s="3" customFormat="1" x14ac:dyDescent="0.25">
      <c r="A432" s="81"/>
      <c r="B432" s="2"/>
      <c r="M432" s="2"/>
      <c r="N432" s="2"/>
      <c r="O432" s="2"/>
      <c r="P432" s="2"/>
      <c r="Q432" s="2"/>
      <c r="R432" s="2"/>
      <c r="S432" s="2"/>
    </row>
    <row r="433" spans="1:19" s="3" customFormat="1" x14ac:dyDescent="0.25">
      <c r="A433" s="81"/>
      <c r="B433" s="2"/>
      <c r="M433" s="2"/>
      <c r="N433" s="2"/>
      <c r="O433" s="2"/>
      <c r="P433" s="2"/>
      <c r="Q433" s="2"/>
      <c r="R433" s="2"/>
      <c r="S433" s="2"/>
    </row>
    <row r="434" spans="1:19" s="3" customFormat="1" x14ac:dyDescent="0.25">
      <c r="A434" s="81"/>
      <c r="B434" s="2"/>
      <c r="M434" s="2"/>
      <c r="N434" s="2"/>
      <c r="O434" s="2"/>
      <c r="P434" s="2"/>
      <c r="Q434" s="2"/>
      <c r="R434" s="2"/>
      <c r="S434" s="2"/>
    </row>
    <row r="435" spans="1:19" s="3" customFormat="1" x14ac:dyDescent="0.25">
      <c r="A435" s="81"/>
      <c r="B435" s="2"/>
      <c r="M435" s="2"/>
      <c r="N435" s="2"/>
      <c r="O435" s="2"/>
      <c r="P435" s="2"/>
      <c r="Q435" s="2"/>
      <c r="R435" s="2"/>
      <c r="S435" s="2"/>
    </row>
    <row r="436" spans="1:19" s="3" customFormat="1" x14ac:dyDescent="0.25">
      <c r="A436" s="81"/>
      <c r="B436" s="2"/>
      <c r="M436" s="2"/>
      <c r="N436" s="2"/>
      <c r="O436" s="2"/>
      <c r="P436" s="2"/>
      <c r="Q436" s="2"/>
      <c r="R436" s="2"/>
      <c r="S436" s="2"/>
    </row>
    <row r="437" spans="1:19" s="3" customFormat="1" x14ac:dyDescent="0.25">
      <c r="A437" s="81"/>
      <c r="B437" s="2"/>
      <c r="M437" s="2"/>
      <c r="N437" s="2"/>
      <c r="O437" s="2"/>
      <c r="P437" s="2"/>
      <c r="Q437" s="2"/>
      <c r="R437" s="2"/>
      <c r="S437" s="2"/>
    </row>
    <row r="438" spans="1:19" s="3" customFormat="1" x14ac:dyDescent="0.25">
      <c r="A438" s="81"/>
      <c r="B438" s="2"/>
      <c r="M438" s="2"/>
      <c r="N438" s="2"/>
      <c r="O438" s="2"/>
      <c r="P438" s="2"/>
      <c r="Q438" s="2"/>
      <c r="R438" s="2"/>
      <c r="S438" s="2"/>
    </row>
    <row r="439" spans="1:19" s="3" customFormat="1" x14ac:dyDescent="0.25">
      <c r="A439" s="81"/>
      <c r="B439" s="2"/>
      <c r="M439" s="2"/>
      <c r="N439" s="2"/>
      <c r="O439" s="2"/>
      <c r="P439" s="2"/>
      <c r="Q439" s="2"/>
      <c r="R439" s="2"/>
      <c r="S439" s="2"/>
    </row>
    <row r="440" spans="1:19" s="3" customFormat="1" x14ac:dyDescent="0.25">
      <c r="A440" s="81"/>
      <c r="B440" s="2"/>
      <c r="M440" s="2"/>
      <c r="N440" s="2"/>
      <c r="O440" s="2"/>
      <c r="P440" s="2"/>
      <c r="Q440" s="2"/>
      <c r="R440" s="2"/>
      <c r="S440" s="2"/>
    </row>
    <row r="441" spans="1:19" s="3" customFormat="1" x14ac:dyDescent="0.25">
      <c r="A441" s="81"/>
      <c r="B441" s="2"/>
      <c r="M441" s="2"/>
      <c r="N441" s="2"/>
      <c r="O441" s="2"/>
      <c r="P441" s="2"/>
      <c r="Q441" s="2"/>
      <c r="R441" s="2"/>
      <c r="S441" s="2"/>
    </row>
    <row r="442" spans="1:19" s="3" customFormat="1" x14ac:dyDescent="0.25">
      <c r="A442" s="81"/>
      <c r="B442" s="2"/>
      <c r="M442" s="2"/>
      <c r="N442" s="2"/>
      <c r="O442" s="2"/>
      <c r="P442" s="2"/>
      <c r="Q442" s="2"/>
      <c r="R442" s="2"/>
      <c r="S442" s="2"/>
    </row>
    <row r="443" spans="1:19" s="3" customFormat="1" x14ac:dyDescent="0.25">
      <c r="A443" s="81"/>
      <c r="B443" s="2"/>
      <c r="M443" s="2"/>
      <c r="N443" s="2"/>
      <c r="O443" s="2"/>
      <c r="P443" s="2"/>
      <c r="Q443" s="2"/>
      <c r="R443" s="2"/>
      <c r="S443" s="2"/>
    </row>
    <row r="444" spans="1:19" s="3" customFormat="1" x14ac:dyDescent="0.25">
      <c r="A444" s="81"/>
      <c r="B444" s="2"/>
      <c r="M444" s="2"/>
      <c r="N444" s="2"/>
      <c r="O444" s="2"/>
      <c r="P444" s="2"/>
      <c r="Q444" s="2"/>
      <c r="R444" s="2"/>
      <c r="S444" s="2"/>
    </row>
    <row r="445" spans="1:19" s="3" customFormat="1" x14ac:dyDescent="0.25">
      <c r="A445" s="81"/>
      <c r="B445" s="2"/>
      <c r="M445" s="2"/>
      <c r="N445" s="2"/>
      <c r="O445" s="2"/>
      <c r="P445" s="2"/>
      <c r="Q445" s="2"/>
      <c r="R445" s="2"/>
      <c r="S445" s="2"/>
    </row>
    <row r="446" spans="1:19" s="3" customFormat="1" x14ac:dyDescent="0.25">
      <c r="A446" s="81"/>
      <c r="B446" s="2"/>
      <c r="M446" s="2"/>
      <c r="N446" s="2"/>
      <c r="O446" s="2"/>
      <c r="P446" s="2"/>
      <c r="Q446" s="2"/>
      <c r="R446" s="2"/>
      <c r="S446" s="2"/>
    </row>
    <row r="447" spans="1:19" s="3" customFormat="1" x14ac:dyDescent="0.25">
      <c r="A447" s="81"/>
      <c r="B447" s="2"/>
      <c r="M447" s="2"/>
      <c r="N447" s="2"/>
      <c r="O447" s="2"/>
      <c r="P447" s="2"/>
      <c r="Q447" s="2"/>
      <c r="R447" s="2"/>
      <c r="S447" s="2"/>
    </row>
    <row r="448" spans="1:19" s="3" customFormat="1" x14ac:dyDescent="0.25">
      <c r="A448" s="81"/>
      <c r="B448" s="2"/>
      <c r="M448" s="2"/>
      <c r="N448" s="2"/>
      <c r="O448" s="2"/>
      <c r="P448" s="2"/>
      <c r="Q448" s="2"/>
      <c r="R448" s="2"/>
      <c r="S448" s="2"/>
    </row>
    <row r="449" spans="1:19" s="3" customFormat="1" x14ac:dyDescent="0.25">
      <c r="A449" s="81"/>
      <c r="B449" s="2"/>
      <c r="M449" s="2"/>
      <c r="N449" s="2"/>
      <c r="O449" s="2"/>
      <c r="P449" s="2"/>
      <c r="Q449" s="2"/>
      <c r="R449" s="2"/>
      <c r="S449" s="2"/>
    </row>
    <row r="450" spans="1:19" s="3" customFormat="1" x14ac:dyDescent="0.25">
      <c r="A450" s="81"/>
      <c r="B450" s="2"/>
      <c r="M450" s="2"/>
      <c r="N450" s="2"/>
      <c r="O450" s="2"/>
      <c r="P450" s="2"/>
      <c r="Q450" s="2"/>
      <c r="R450" s="2"/>
      <c r="S450" s="2"/>
    </row>
    <row r="451" spans="1:19" s="3" customFormat="1" x14ac:dyDescent="0.25">
      <c r="A451" s="81"/>
      <c r="B451" s="2"/>
      <c r="M451" s="2"/>
      <c r="N451" s="2"/>
      <c r="O451" s="2"/>
      <c r="P451" s="2"/>
      <c r="Q451" s="2"/>
      <c r="R451" s="2"/>
      <c r="S451" s="2"/>
    </row>
    <row r="452" spans="1:19" s="3" customFormat="1" x14ac:dyDescent="0.25">
      <c r="A452" s="81"/>
      <c r="B452" s="2"/>
      <c r="M452" s="2"/>
      <c r="N452" s="2"/>
      <c r="O452" s="2"/>
      <c r="P452" s="2"/>
      <c r="Q452" s="2"/>
      <c r="R452" s="2"/>
      <c r="S452" s="2"/>
    </row>
    <row r="453" spans="1:19" s="3" customFormat="1" x14ac:dyDescent="0.25">
      <c r="A453" s="81"/>
      <c r="B453" s="2"/>
      <c r="M453" s="2"/>
      <c r="N453" s="2"/>
      <c r="O453" s="2"/>
      <c r="P453" s="2"/>
      <c r="Q453" s="2"/>
      <c r="R453" s="2"/>
      <c r="S453" s="2"/>
    </row>
    <row r="454" spans="1:19" s="3" customFormat="1" x14ac:dyDescent="0.25">
      <c r="A454" s="81"/>
      <c r="B454" s="2"/>
      <c r="M454" s="2"/>
      <c r="N454" s="2"/>
      <c r="O454" s="2"/>
      <c r="P454" s="2"/>
      <c r="Q454" s="2"/>
      <c r="R454" s="2"/>
      <c r="S454" s="2"/>
    </row>
    <row r="455" spans="1:19" s="3" customFormat="1" x14ac:dyDescent="0.25">
      <c r="A455" s="81"/>
      <c r="B455" s="2"/>
      <c r="M455" s="2"/>
      <c r="N455" s="2"/>
      <c r="O455" s="2"/>
      <c r="P455" s="2"/>
      <c r="Q455" s="2"/>
      <c r="R455" s="2"/>
      <c r="S455" s="2"/>
    </row>
    <row r="456" spans="1:19" s="3" customFormat="1" x14ac:dyDescent="0.25">
      <c r="A456" s="81"/>
      <c r="B456" s="2"/>
      <c r="M456" s="2"/>
      <c r="N456" s="2"/>
      <c r="O456" s="2"/>
      <c r="P456" s="2"/>
      <c r="Q456" s="2"/>
      <c r="R456" s="2"/>
      <c r="S456" s="2"/>
    </row>
    <row r="457" spans="1:19" s="3" customFormat="1" x14ac:dyDescent="0.25">
      <c r="A457" s="81"/>
      <c r="B457" s="2"/>
      <c r="M457" s="2"/>
      <c r="N457" s="2"/>
      <c r="O457" s="2"/>
      <c r="P457" s="2"/>
      <c r="Q457" s="2"/>
      <c r="R457" s="2"/>
      <c r="S457" s="2"/>
    </row>
    <row r="458" spans="1:19" s="3" customFormat="1" x14ac:dyDescent="0.25">
      <c r="A458" s="81"/>
      <c r="B458" s="2"/>
      <c r="M458" s="2"/>
      <c r="N458" s="2"/>
      <c r="O458" s="2"/>
      <c r="P458" s="2"/>
      <c r="Q458" s="2"/>
      <c r="R458" s="2"/>
      <c r="S458" s="2"/>
    </row>
    <row r="459" spans="1:19" s="3" customFormat="1" x14ac:dyDescent="0.25">
      <c r="A459" s="81"/>
      <c r="B459" s="2"/>
      <c r="M459" s="2"/>
      <c r="N459" s="2"/>
      <c r="O459" s="2"/>
      <c r="P459" s="2"/>
      <c r="Q459" s="2"/>
      <c r="R459" s="2"/>
      <c r="S459" s="2"/>
    </row>
    <row r="460" spans="1:19" s="3" customFormat="1" x14ac:dyDescent="0.25">
      <c r="A460" s="81"/>
      <c r="B460" s="2"/>
      <c r="M460" s="2"/>
      <c r="N460" s="2"/>
      <c r="O460" s="2"/>
      <c r="P460" s="2"/>
      <c r="Q460" s="2"/>
      <c r="R460" s="2"/>
      <c r="S460" s="2"/>
    </row>
    <row r="461" spans="1:19" s="3" customFormat="1" x14ac:dyDescent="0.25">
      <c r="A461" s="81"/>
      <c r="B461" s="2"/>
      <c r="M461" s="2"/>
      <c r="N461" s="2"/>
      <c r="O461" s="2"/>
      <c r="P461" s="2"/>
      <c r="Q461" s="2"/>
      <c r="R461" s="2"/>
      <c r="S461" s="2"/>
    </row>
    <row r="462" spans="1:19" s="3" customFormat="1" x14ac:dyDescent="0.25">
      <c r="A462" s="81"/>
      <c r="B462" s="2"/>
      <c r="M462" s="2"/>
      <c r="N462" s="2"/>
      <c r="O462" s="2"/>
      <c r="P462" s="2"/>
      <c r="Q462" s="2"/>
      <c r="R462" s="2"/>
      <c r="S462" s="2"/>
    </row>
    <row r="463" spans="1:19" s="3" customFormat="1" x14ac:dyDescent="0.25">
      <c r="A463" s="81"/>
      <c r="B463" s="2"/>
      <c r="M463" s="2"/>
      <c r="N463" s="2"/>
      <c r="O463" s="2"/>
      <c r="P463" s="2"/>
      <c r="Q463" s="2"/>
      <c r="R463" s="2"/>
      <c r="S463" s="2"/>
    </row>
    <row r="464" spans="1:19" s="3" customFormat="1" x14ac:dyDescent="0.25">
      <c r="A464" s="81"/>
      <c r="B464" s="2"/>
      <c r="M464" s="2"/>
      <c r="N464" s="2"/>
      <c r="O464" s="2"/>
      <c r="P464" s="2"/>
      <c r="Q464" s="2"/>
      <c r="R464" s="2"/>
      <c r="S464" s="2"/>
    </row>
    <row r="465" spans="1:19" s="3" customFormat="1" x14ac:dyDescent="0.25">
      <c r="A465" s="81"/>
      <c r="B465" s="2"/>
      <c r="M465" s="2"/>
      <c r="N465" s="2"/>
      <c r="O465" s="2"/>
      <c r="P465" s="2"/>
      <c r="Q465" s="2"/>
      <c r="R465" s="2"/>
      <c r="S465" s="2"/>
    </row>
    <row r="466" spans="1:19" s="3" customFormat="1" x14ac:dyDescent="0.25">
      <c r="A466" s="81"/>
      <c r="B466" s="2"/>
      <c r="M466" s="2"/>
      <c r="N466" s="2"/>
      <c r="O466" s="2"/>
      <c r="P466" s="2"/>
      <c r="Q466" s="2"/>
      <c r="R466" s="2"/>
      <c r="S466" s="2"/>
    </row>
    <row r="467" spans="1:19" s="3" customFormat="1" x14ac:dyDescent="0.25">
      <c r="A467" s="81"/>
      <c r="B467" s="2"/>
      <c r="M467" s="2"/>
      <c r="N467" s="2"/>
      <c r="O467" s="2"/>
      <c r="P467" s="2"/>
      <c r="Q467" s="2"/>
      <c r="R467" s="2"/>
      <c r="S467" s="2"/>
    </row>
    <row r="468" spans="1:19" s="3" customFormat="1" x14ac:dyDescent="0.25">
      <c r="A468" s="81"/>
      <c r="B468" s="2"/>
      <c r="M468" s="2"/>
      <c r="N468" s="2"/>
      <c r="O468" s="2"/>
      <c r="P468" s="2"/>
      <c r="Q468" s="2"/>
      <c r="R468" s="2"/>
      <c r="S468" s="2"/>
    </row>
    <row r="469" spans="1:19" s="3" customFormat="1" x14ac:dyDescent="0.25">
      <c r="A469" s="81"/>
      <c r="B469" s="2"/>
      <c r="M469" s="2"/>
      <c r="N469" s="2"/>
      <c r="O469" s="2"/>
      <c r="P469" s="2"/>
      <c r="Q469" s="2"/>
      <c r="R469" s="2"/>
      <c r="S469" s="2"/>
    </row>
    <row r="470" spans="1:19" s="3" customFormat="1" x14ac:dyDescent="0.25">
      <c r="A470" s="81"/>
      <c r="B470" s="2"/>
      <c r="M470" s="2"/>
      <c r="N470" s="2"/>
      <c r="O470" s="2"/>
      <c r="P470" s="2"/>
      <c r="Q470" s="2"/>
      <c r="R470" s="2"/>
      <c r="S470" s="2"/>
    </row>
    <row r="471" spans="1:19" s="3" customFormat="1" x14ac:dyDescent="0.25">
      <c r="A471" s="81"/>
      <c r="B471" s="2"/>
      <c r="M471" s="2"/>
      <c r="N471" s="2"/>
      <c r="O471" s="2"/>
      <c r="P471" s="2"/>
      <c r="Q471" s="2"/>
      <c r="R471" s="2"/>
      <c r="S471" s="2"/>
    </row>
    <row r="472" spans="1:19" s="3" customFormat="1" x14ac:dyDescent="0.25">
      <c r="A472" s="81"/>
      <c r="B472" s="2"/>
      <c r="M472" s="2"/>
      <c r="N472" s="2"/>
      <c r="O472" s="2"/>
      <c r="P472" s="2"/>
      <c r="Q472" s="2"/>
      <c r="R472" s="2"/>
      <c r="S472" s="2"/>
    </row>
    <row r="473" spans="1:19" s="3" customFormat="1" x14ac:dyDescent="0.25">
      <c r="A473" s="81"/>
      <c r="B473" s="2"/>
      <c r="M473" s="2"/>
      <c r="N473" s="2"/>
      <c r="O473" s="2"/>
      <c r="P473" s="2"/>
      <c r="Q473" s="2"/>
      <c r="R473" s="2"/>
      <c r="S473" s="2"/>
    </row>
    <row r="474" spans="1:19" s="3" customFormat="1" x14ac:dyDescent="0.25">
      <c r="A474" s="81"/>
      <c r="B474" s="2"/>
      <c r="M474" s="2"/>
      <c r="N474" s="2"/>
      <c r="O474" s="2"/>
      <c r="P474" s="2"/>
      <c r="Q474" s="2"/>
      <c r="R474" s="2"/>
      <c r="S474" s="2"/>
    </row>
    <row r="475" spans="1:19" s="3" customFormat="1" x14ac:dyDescent="0.25">
      <c r="A475" s="81"/>
      <c r="B475" s="2"/>
      <c r="M475" s="2"/>
      <c r="N475" s="2"/>
      <c r="O475" s="2"/>
      <c r="P475" s="2"/>
      <c r="Q475" s="2"/>
      <c r="R475" s="2"/>
      <c r="S475" s="2"/>
    </row>
    <row r="476" spans="1:19" s="3" customFormat="1" x14ac:dyDescent="0.25">
      <c r="A476" s="81"/>
      <c r="B476" s="2"/>
      <c r="M476" s="2"/>
      <c r="N476" s="2"/>
      <c r="O476" s="2"/>
      <c r="P476" s="2"/>
      <c r="Q476" s="2"/>
      <c r="R476" s="2"/>
      <c r="S476" s="2"/>
    </row>
    <row r="477" spans="1:19" s="3" customFormat="1" x14ac:dyDescent="0.25">
      <c r="A477" s="81"/>
      <c r="B477" s="2"/>
      <c r="M477" s="2"/>
      <c r="N477" s="2"/>
      <c r="O477" s="2"/>
      <c r="P477" s="2"/>
      <c r="Q477" s="2"/>
      <c r="R477" s="2"/>
      <c r="S477" s="2"/>
    </row>
    <row r="478" spans="1:19" s="3" customFormat="1" x14ac:dyDescent="0.25">
      <c r="A478" s="81"/>
      <c r="B478" s="2"/>
      <c r="M478" s="2"/>
      <c r="N478" s="2"/>
      <c r="O478" s="2"/>
      <c r="P478" s="2"/>
      <c r="Q478" s="2"/>
      <c r="R478" s="2"/>
      <c r="S478" s="2"/>
    </row>
    <row r="479" spans="1:19" s="3" customFormat="1" x14ac:dyDescent="0.25">
      <c r="A479" s="81"/>
      <c r="B479" s="2"/>
      <c r="M479" s="2"/>
      <c r="N479" s="2"/>
      <c r="O479" s="2"/>
      <c r="P479" s="2"/>
      <c r="Q479" s="2"/>
      <c r="R479" s="2"/>
      <c r="S479" s="2"/>
    </row>
    <row r="480" spans="1:19" s="3" customFormat="1" x14ac:dyDescent="0.25">
      <c r="A480" s="81"/>
      <c r="B480" s="2"/>
      <c r="M480" s="2"/>
      <c r="N480" s="2"/>
      <c r="O480" s="2"/>
      <c r="P480" s="2"/>
      <c r="Q480" s="2"/>
      <c r="R480" s="2"/>
      <c r="S480" s="2"/>
    </row>
    <row r="481" spans="1:19" s="3" customFormat="1" x14ac:dyDescent="0.25">
      <c r="A481" s="81"/>
      <c r="B481" s="2"/>
      <c r="M481" s="2"/>
      <c r="N481" s="2"/>
      <c r="O481" s="2"/>
      <c r="P481" s="2"/>
      <c r="Q481" s="2"/>
      <c r="R481" s="2"/>
      <c r="S481" s="2"/>
    </row>
    <row r="482" spans="1:19" s="3" customFormat="1" x14ac:dyDescent="0.25">
      <c r="A482" s="81"/>
      <c r="B482" s="2"/>
      <c r="M482" s="2"/>
      <c r="N482" s="2"/>
      <c r="O482" s="2"/>
      <c r="P482" s="2"/>
      <c r="Q482" s="2"/>
      <c r="R482" s="2"/>
      <c r="S482" s="2"/>
    </row>
    <row r="483" spans="1:19" s="3" customFormat="1" x14ac:dyDescent="0.25">
      <c r="A483" s="81"/>
      <c r="B483" s="2"/>
      <c r="M483" s="2"/>
      <c r="N483" s="2"/>
      <c r="O483" s="2"/>
      <c r="P483" s="2"/>
      <c r="Q483" s="2"/>
      <c r="R483" s="2"/>
      <c r="S483" s="2"/>
    </row>
    <row r="484" spans="1:19" s="3" customFormat="1" x14ac:dyDescent="0.25">
      <c r="A484" s="81"/>
      <c r="B484" s="2"/>
      <c r="M484" s="2"/>
      <c r="N484" s="2"/>
      <c r="O484" s="2"/>
      <c r="P484" s="2"/>
      <c r="Q484" s="2"/>
      <c r="R484" s="2"/>
      <c r="S484" s="2"/>
    </row>
    <row r="485" spans="1:19" s="3" customFormat="1" x14ac:dyDescent="0.25">
      <c r="A485" s="81"/>
      <c r="B485" s="2"/>
      <c r="M485" s="2"/>
      <c r="N485" s="2"/>
      <c r="O485" s="2"/>
      <c r="P485" s="2"/>
      <c r="Q485" s="2"/>
      <c r="R485" s="2"/>
      <c r="S485" s="2"/>
    </row>
    <row r="486" spans="1:19" s="3" customFormat="1" x14ac:dyDescent="0.25">
      <c r="A486" s="81"/>
      <c r="B486" s="2"/>
      <c r="M486" s="2"/>
      <c r="N486" s="2"/>
      <c r="O486" s="2"/>
      <c r="P486" s="2"/>
      <c r="Q486" s="2"/>
      <c r="R486" s="2"/>
      <c r="S486" s="2"/>
    </row>
    <row r="487" spans="1:19" s="3" customFormat="1" x14ac:dyDescent="0.25">
      <c r="A487" s="81"/>
      <c r="B487" s="2"/>
      <c r="M487" s="2"/>
      <c r="N487" s="2"/>
      <c r="O487" s="2"/>
      <c r="P487" s="2"/>
      <c r="Q487" s="2"/>
      <c r="R487" s="2"/>
      <c r="S487" s="2"/>
    </row>
    <row r="488" spans="1:19" s="3" customFormat="1" x14ac:dyDescent="0.25">
      <c r="A488" s="81"/>
      <c r="B488" s="2"/>
      <c r="M488" s="2"/>
      <c r="N488" s="2"/>
      <c r="O488" s="2"/>
      <c r="P488" s="2"/>
      <c r="Q488" s="2"/>
      <c r="R488" s="2"/>
      <c r="S488" s="2"/>
    </row>
    <row r="489" spans="1:19" s="3" customFormat="1" x14ac:dyDescent="0.25">
      <c r="A489" s="81"/>
      <c r="B489" s="2"/>
      <c r="M489" s="2"/>
      <c r="N489" s="2"/>
      <c r="O489" s="2"/>
      <c r="P489" s="2"/>
      <c r="Q489" s="2"/>
      <c r="R489" s="2"/>
      <c r="S489" s="2"/>
    </row>
    <row r="490" spans="1:19" s="3" customFormat="1" x14ac:dyDescent="0.25">
      <c r="A490" s="81"/>
      <c r="B490" s="2"/>
      <c r="M490" s="2"/>
      <c r="N490" s="2"/>
      <c r="O490" s="2"/>
      <c r="P490" s="2"/>
      <c r="Q490" s="2"/>
      <c r="R490" s="2"/>
      <c r="S490" s="2"/>
    </row>
    <row r="491" spans="1:19" s="3" customFormat="1" x14ac:dyDescent="0.25">
      <c r="A491" s="81"/>
      <c r="B491" s="2"/>
      <c r="M491" s="2"/>
      <c r="N491" s="2"/>
      <c r="O491" s="2"/>
      <c r="P491" s="2"/>
      <c r="Q491" s="2"/>
      <c r="R491" s="2"/>
      <c r="S491" s="2"/>
    </row>
    <row r="492" spans="1:19" s="3" customFormat="1" x14ac:dyDescent="0.25">
      <c r="A492" s="81"/>
      <c r="B492" s="2"/>
      <c r="M492" s="2"/>
      <c r="N492" s="2"/>
      <c r="O492" s="2"/>
      <c r="P492" s="2"/>
      <c r="Q492" s="2"/>
      <c r="R492" s="2"/>
      <c r="S492" s="2"/>
    </row>
    <row r="493" spans="1:19" s="3" customFormat="1" x14ac:dyDescent="0.25">
      <c r="A493" s="81"/>
      <c r="B493" s="2"/>
      <c r="M493" s="2"/>
      <c r="N493" s="2"/>
      <c r="O493" s="2"/>
      <c r="P493" s="2"/>
      <c r="Q493" s="2"/>
      <c r="R493" s="2"/>
      <c r="S493" s="2"/>
    </row>
    <row r="494" spans="1:19" s="3" customFormat="1" x14ac:dyDescent="0.25">
      <c r="A494" s="81"/>
      <c r="B494" s="2"/>
      <c r="M494" s="2"/>
      <c r="N494" s="2"/>
      <c r="O494" s="2"/>
      <c r="P494" s="2"/>
      <c r="Q494" s="2"/>
      <c r="R494" s="2"/>
      <c r="S494" s="2"/>
    </row>
    <row r="495" spans="1:19" s="3" customFormat="1" x14ac:dyDescent="0.25">
      <c r="A495" s="81"/>
      <c r="B495" s="2"/>
      <c r="M495" s="2"/>
      <c r="N495" s="2"/>
      <c r="O495" s="2"/>
      <c r="P495" s="2"/>
      <c r="Q495" s="2"/>
      <c r="R495" s="2"/>
      <c r="S495" s="2"/>
    </row>
    <row r="496" spans="1:19" s="3" customFormat="1" x14ac:dyDescent="0.25">
      <c r="A496" s="81"/>
      <c r="B496" s="2"/>
      <c r="M496" s="2"/>
      <c r="N496" s="2"/>
      <c r="O496" s="2"/>
      <c r="P496" s="2"/>
      <c r="Q496" s="2"/>
      <c r="R496" s="2"/>
      <c r="S496" s="2"/>
    </row>
    <row r="497" spans="1:19" s="3" customFormat="1" x14ac:dyDescent="0.25">
      <c r="A497" s="81"/>
      <c r="B497" s="2"/>
      <c r="M497" s="2"/>
      <c r="N497" s="2"/>
      <c r="O497" s="2"/>
      <c r="P497" s="2"/>
      <c r="Q497" s="2"/>
      <c r="R497" s="2"/>
      <c r="S497" s="2"/>
    </row>
    <row r="498" spans="1:19" s="3" customFormat="1" x14ac:dyDescent="0.25">
      <c r="A498" s="81"/>
      <c r="B498" s="2"/>
      <c r="M498" s="2"/>
      <c r="N498" s="2"/>
      <c r="O498" s="2"/>
      <c r="P498" s="2"/>
      <c r="Q498" s="2"/>
      <c r="R498" s="2"/>
      <c r="S498" s="2"/>
    </row>
    <row r="499" spans="1:19" s="3" customFormat="1" x14ac:dyDescent="0.25">
      <c r="A499" s="81"/>
      <c r="B499" s="2"/>
      <c r="M499" s="2"/>
      <c r="N499" s="2"/>
      <c r="O499" s="2"/>
      <c r="P499" s="2"/>
      <c r="Q499" s="2"/>
      <c r="R499" s="2"/>
      <c r="S499" s="2"/>
    </row>
    <row r="500" spans="1:19" s="3" customFormat="1" x14ac:dyDescent="0.25">
      <c r="A500" s="81"/>
      <c r="B500" s="2"/>
      <c r="M500" s="2"/>
      <c r="N500" s="2"/>
      <c r="O500" s="2"/>
      <c r="P500" s="2"/>
      <c r="Q500" s="2"/>
      <c r="R500" s="2"/>
      <c r="S500" s="2"/>
    </row>
    <row r="501" spans="1:19" s="3" customFormat="1" x14ac:dyDescent="0.25">
      <c r="A501" s="81"/>
      <c r="B501" s="2"/>
      <c r="M501" s="2"/>
      <c r="N501" s="2"/>
      <c r="O501" s="2"/>
      <c r="P501" s="2"/>
      <c r="Q501" s="2"/>
      <c r="R501" s="2"/>
      <c r="S501" s="2"/>
    </row>
    <row r="502" spans="1:19" s="3" customFormat="1" x14ac:dyDescent="0.25">
      <c r="A502" s="81"/>
      <c r="B502" s="2"/>
      <c r="M502" s="2"/>
      <c r="N502" s="2"/>
      <c r="O502" s="2"/>
      <c r="P502" s="2"/>
      <c r="Q502" s="2"/>
      <c r="R502" s="2"/>
      <c r="S502" s="2"/>
    </row>
    <row r="503" spans="1:19" s="3" customFormat="1" x14ac:dyDescent="0.25">
      <c r="A503" s="81"/>
      <c r="B503" s="2"/>
      <c r="M503" s="2"/>
      <c r="N503" s="2"/>
      <c r="O503" s="2"/>
      <c r="P503" s="2"/>
      <c r="Q503" s="2"/>
      <c r="R503" s="2"/>
      <c r="S503" s="2"/>
    </row>
    <row r="504" spans="1:19" s="3" customFormat="1" x14ac:dyDescent="0.25">
      <c r="A504" s="81"/>
      <c r="B504" s="2"/>
      <c r="M504" s="2"/>
      <c r="N504" s="2"/>
      <c r="O504" s="2"/>
      <c r="P504" s="2"/>
      <c r="Q504" s="2"/>
      <c r="R504" s="2"/>
      <c r="S504" s="2"/>
    </row>
    <row r="505" spans="1:19" s="3" customFormat="1" x14ac:dyDescent="0.25">
      <c r="A505" s="81"/>
      <c r="B505" s="2"/>
      <c r="M505" s="2"/>
      <c r="N505" s="2"/>
      <c r="O505" s="2"/>
      <c r="P505" s="2"/>
      <c r="Q505" s="2"/>
      <c r="R505" s="2"/>
      <c r="S505" s="2"/>
    </row>
    <row r="506" spans="1:19" s="3" customFormat="1" x14ac:dyDescent="0.25">
      <c r="A506" s="81"/>
      <c r="B506" s="2"/>
      <c r="M506" s="2"/>
      <c r="N506" s="2"/>
      <c r="O506" s="2"/>
      <c r="P506" s="2"/>
      <c r="Q506" s="2"/>
      <c r="R506" s="2"/>
      <c r="S506" s="2"/>
    </row>
    <row r="507" spans="1:19" s="3" customFormat="1" x14ac:dyDescent="0.25">
      <c r="A507" s="81"/>
      <c r="B507" s="2"/>
      <c r="M507" s="2"/>
      <c r="N507" s="2"/>
      <c r="O507" s="2"/>
      <c r="P507" s="2"/>
      <c r="Q507" s="2"/>
      <c r="R507" s="2"/>
      <c r="S507" s="2"/>
    </row>
    <row r="508" spans="1:19" s="3" customFormat="1" x14ac:dyDescent="0.25">
      <c r="A508" s="81"/>
      <c r="B508" s="2"/>
      <c r="M508" s="2"/>
      <c r="N508" s="2"/>
      <c r="O508" s="2"/>
      <c r="P508" s="2"/>
      <c r="Q508" s="2"/>
      <c r="R508" s="2"/>
      <c r="S508" s="2"/>
    </row>
    <row r="509" spans="1:19" s="3" customFormat="1" x14ac:dyDescent="0.25">
      <c r="A509" s="81"/>
      <c r="B509" s="2"/>
      <c r="M509" s="2"/>
      <c r="N509" s="2"/>
      <c r="O509" s="2"/>
      <c r="P509" s="2"/>
      <c r="Q509" s="2"/>
      <c r="R509" s="2"/>
      <c r="S509" s="2"/>
    </row>
    <row r="510" spans="1:19" s="3" customFormat="1" x14ac:dyDescent="0.25">
      <c r="A510" s="81"/>
      <c r="B510" s="2"/>
      <c r="M510" s="2"/>
      <c r="N510" s="2"/>
      <c r="O510" s="2"/>
      <c r="P510" s="2"/>
      <c r="Q510" s="2"/>
      <c r="R510" s="2"/>
      <c r="S510" s="2"/>
    </row>
    <row r="511" spans="1:19" s="3" customFormat="1" x14ac:dyDescent="0.25">
      <c r="A511" s="81"/>
      <c r="B511" s="2"/>
      <c r="M511" s="2"/>
      <c r="N511" s="2"/>
      <c r="O511" s="2"/>
      <c r="P511" s="2"/>
      <c r="Q511" s="2"/>
      <c r="R511" s="2"/>
      <c r="S511" s="2"/>
    </row>
    <row r="512" spans="1:19" s="3" customFormat="1" x14ac:dyDescent="0.25">
      <c r="A512" s="81"/>
      <c r="B512" s="2"/>
      <c r="M512" s="2"/>
      <c r="N512" s="2"/>
      <c r="O512" s="2"/>
      <c r="P512" s="2"/>
      <c r="Q512" s="2"/>
      <c r="R512" s="2"/>
      <c r="S512" s="2"/>
    </row>
    <row r="513" spans="1:19" s="3" customFormat="1" x14ac:dyDescent="0.25">
      <c r="A513" s="81"/>
      <c r="B513" s="2"/>
      <c r="M513" s="2"/>
      <c r="N513" s="2"/>
      <c r="O513" s="2"/>
      <c r="P513" s="2"/>
      <c r="Q513" s="2"/>
      <c r="R513" s="2"/>
      <c r="S513" s="2"/>
    </row>
    <row r="514" spans="1:19" s="3" customFormat="1" x14ac:dyDescent="0.25">
      <c r="A514" s="81"/>
      <c r="B514" s="2"/>
      <c r="M514" s="2"/>
      <c r="N514" s="2"/>
      <c r="O514" s="2"/>
      <c r="P514" s="2"/>
      <c r="Q514" s="2"/>
      <c r="R514" s="2"/>
      <c r="S514" s="2"/>
    </row>
    <row r="515" spans="1:19" s="3" customFormat="1" x14ac:dyDescent="0.25">
      <c r="A515" s="81"/>
      <c r="B515" s="2"/>
      <c r="M515" s="2"/>
      <c r="N515" s="2"/>
      <c r="O515" s="2"/>
      <c r="P515" s="2"/>
      <c r="Q515" s="2"/>
      <c r="R515" s="2"/>
      <c r="S515" s="2"/>
    </row>
    <row r="516" spans="1:19" s="3" customFormat="1" x14ac:dyDescent="0.25">
      <c r="A516" s="81"/>
      <c r="B516" s="2"/>
      <c r="M516" s="2"/>
      <c r="N516" s="2"/>
      <c r="O516" s="2"/>
      <c r="P516" s="2"/>
      <c r="Q516" s="2"/>
      <c r="R516" s="2"/>
      <c r="S516" s="2"/>
    </row>
    <row r="517" spans="1:19" s="3" customFormat="1" x14ac:dyDescent="0.25">
      <c r="A517" s="81"/>
      <c r="B517" s="2"/>
      <c r="M517" s="2"/>
      <c r="N517" s="2"/>
      <c r="O517" s="2"/>
      <c r="P517" s="2"/>
      <c r="Q517" s="2"/>
      <c r="R517" s="2"/>
      <c r="S517" s="2"/>
    </row>
    <row r="518" spans="1:19" s="3" customFormat="1" x14ac:dyDescent="0.25">
      <c r="A518" s="81"/>
      <c r="B518" s="2"/>
      <c r="M518" s="2"/>
      <c r="N518" s="2"/>
      <c r="O518" s="2"/>
      <c r="P518" s="2"/>
      <c r="Q518" s="2"/>
      <c r="R518" s="2"/>
      <c r="S518" s="2"/>
    </row>
    <row r="519" spans="1:19" s="3" customFormat="1" x14ac:dyDescent="0.25">
      <c r="A519" s="81"/>
      <c r="B519" s="2"/>
      <c r="M519" s="2"/>
      <c r="N519" s="2"/>
      <c r="O519" s="2"/>
      <c r="P519" s="2"/>
      <c r="Q519" s="2"/>
      <c r="R519" s="2"/>
      <c r="S519" s="2"/>
    </row>
    <row r="520" spans="1:19" s="3" customFormat="1" x14ac:dyDescent="0.25">
      <c r="A520" s="81"/>
      <c r="B520" s="2"/>
      <c r="M520" s="2"/>
      <c r="N520" s="2"/>
      <c r="O520" s="2"/>
      <c r="P520" s="2"/>
      <c r="Q520" s="2"/>
      <c r="R520" s="2"/>
      <c r="S520" s="2"/>
    </row>
    <row r="521" spans="1:19" s="3" customFormat="1" x14ac:dyDescent="0.25">
      <c r="A521" s="81"/>
      <c r="B521" s="2"/>
      <c r="M521" s="2"/>
      <c r="N521" s="2"/>
      <c r="O521" s="2"/>
      <c r="P521" s="2"/>
      <c r="Q521" s="2"/>
      <c r="R521" s="2"/>
      <c r="S521" s="2"/>
    </row>
    <row r="522" spans="1:19" s="3" customFormat="1" x14ac:dyDescent="0.25">
      <c r="A522" s="81"/>
      <c r="B522" s="2"/>
      <c r="M522" s="2"/>
      <c r="N522" s="2"/>
      <c r="O522" s="2"/>
      <c r="P522" s="2"/>
      <c r="Q522" s="2"/>
      <c r="R522" s="2"/>
      <c r="S522" s="2"/>
    </row>
    <row r="523" spans="1:19" s="3" customFormat="1" x14ac:dyDescent="0.25">
      <c r="A523" s="81"/>
      <c r="B523" s="2"/>
      <c r="M523" s="2"/>
      <c r="N523" s="2"/>
      <c r="O523" s="2"/>
      <c r="P523" s="2"/>
      <c r="Q523" s="2"/>
      <c r="R523" s="2"/>
      <c r="S523" s="2"/>
    </row>
    <row r="524" spans="1:19" s="3" customFormat="1" x14ac:dyDescent="0.25">
      <c r="A524" s="81"/>
      <c r="B524" s="2"/>
      <c r="M524" s="2"/>
      <c r="N524" s="2"/>
      <c r="O524" s="2"/>
      <c r="P524" s="2"/>
      <c r="Q524" s="2"/>
      <c r="R524" s="2"/>
      <c r="S524" s="2"/>
    </row>
    <row r="525" spans="1:19" s="3" customFormat="1" x14ac:dyDescent="0.25">
      <c r="A525" s="81"/>
      <c r="B525" s="2"/>
      <c r="M525" s="2"/>
      <c r="N525" s="2"/>
      <c r="O525" s="2"/>
      <c r="P525" s="2"/>
      <c r="Q525" s="2"/>
      <c r="R525" s="2"/>
      <c r="S525" s="2"/>
    </row>
    <row r="526" spans="1:19" s="3" customFormat="1" x14ac:dyDescent="0.25">
      <c r="A526" s="81"/>
      <c r="B526" s="2"/>
      <c r="M526" s="2"/>
      <c r="N526" s="2"/>
      <c r="O526" s="2"/>
      <c r="P526" s="2"/>
      <c r="Q526" s="2"/>
      <c r="R526" s="2"/>
      <c r="S526" s="2"/>
    </row>
    <row r="527" spans="1:19" s="3" customFormat="1" x14ac:dyDescent="0.25">
      <c r="A527" s="81"/>
      <c r="B527" s="2"/>
      <c r="M527" s="2"/>
      <c r="N527" s="2"/>
      <c r="O527" s="2"/>
      <c r="P527" s="2"/>
      <c r="Q527" s="2"/>
      <c r="R527" s="2"/>
      <c r="S527" s="2"/>
    </row>
    <row r="528" spans="1:19" s="3" customFormat="1" x14ac:dyDescent="0.25">
      <c r="A528" s="81"/>
      <c r="B528" s="2"/>
      <c r="M528" s="2"/>
      <c r="N528" s="2"/>
      <c r="O528" s="2"/>
      <c r="P528" s="2"/>
      <c r="Q528" s="2"/>
      <c r="R528" s="2"/>
      <c r="S528" s="2"/>
    </row>
    <row r="529" spans="1:19" s="3" customFormat="1" x14ac:dyDescent="0.25">
      <c r="A529" s="81"/>
      <c r="B529" s="2"/>
      <c r="M529" s="2"/>
      <c r="N529" s="2"/>
      <c r="O529" s="2"/>
      <c r="P529" s="2"/>
      <c r="Q529" s="2"/>
      <c r="R529" s="2"/>
      <c r="S529" s="2"/>
    </row>
    <row r="530" spans="1:19" s="3" customFormat="1" x14ac:dyDescent="0.25">
      <c r="A530" s="81"/>
      <c r="B530" s="2"/>
      <c r="M530" s="2"/>
      <c r="N530" s="2"/>
      <c r="O530" s="2"/>
      <c r="P530" s="2"/>
      <c r="Q530" s="2"/>
      <c r="R530" s="2"/>
      <c r="S530" s="2"/>
    </row>
    <row r="531" spans="1:19" s="3" customFormat="1" x14ac:dyDescent="0.25">
      <c r="A531" s="81"/>
      <c r="B531" s="2"/>
      <c r="M531" s="2"/>
      <c r="N531" s="2"/>
      <c r="O531" s="2"/>
      <c r="P531" s="2"/>
      <c r="Q531" s="2"/>
      <c r="R531" s="2"/>
      <c r="S531" s="2"/>
    </row>
    <row r="532" spans="1:19" s="3" customFormat="1" x14ac:dyDescent="0.25">
      <c r="A532" s="81"/>
      <c r="B532" s="2"/>
      <c r="M532" s="2"/>
      <c r="N532" s="2"/>
      <c r="O532" s="2"/>
      <c r="P532" s="2"/>
      <c r="Q532" s="2"/>
      <c r="R532" s="2"/>
      <c r="S532" s="2"/>
    </row>
    <row r="533" spans="1:19" s="3" customFormat="1" x14ac:dyDescent="0.25">
      <c r="A533" s="81"/>
      <c r="B533" s="2"/>
      <c r="M533" s="2"/>
      <c r="N533" s="2"/>
      <c r="O533" s="2"/>
      <c r="P533" s="2"/>
      <c r="Q533" s="2"/>
      <c r="R533" s="2"/>
      <c r="S533" s="2"/>
    </row>
    <row r="534" spans="1:19" s="3" customFormat="1" x14ac:dyDescent="0.25">
      <c r="A534" s="81"/>
      <c r="B534" s="2"/>
      <c r="M534" s="2"/>
      <c r="N534" s="2"/>
      <c r="O534" s="2"/>
      <c r="P534" s="2"/>
      <c r="Q534" s="2"/>
      <c r="R534" s="2"/>
      <c r="S534" s="2"/>
    </row>
    <row r="535" spans="1:19" s="3" customFormat="1" x14ac:dyDescent="0.25">
      <c r="A535" s="81"/>
      <c r="B535" s="2"/>
      <c r="M535" s="2"/>
      <c r="N535" s="2"/>
      <c r="O535" s="2"/>
      <c r="P535" s="2"/>
      <c r="Q535" s="2"/>
      <c r="R535" s="2"/>
      <c r="S535" s="2"/>
    </row>
    <row r="536" spans="1:19" s="3" customFormat="1" x14ac:dyDescent="0.25">
      <c r="A536" s="81"/>
      <c r="B536" s="2"/>
      <c r="M536" s="2"/>
      <c r="N536" s="2"/>
      <c r="O536" s="2"/>
      <c r="P536" s="2"/>
      <c r="Q536" s="2"/>
      <c r="R536" s="2"/>
      <c r="S536" s="2"/>
    </row>
    <row r="537" spans="1:19" s="3" customFormat="1" x14ac:dyDescent="0.25">
      <c r="A537" s="81"/>
      <c r="B537" s="2"/>
      <c r="M537" s="2"/>
      <c r="N537" s="2"/>
      <c r="O537" s="2"/>
      <c r="P537" s="2"/>
      <c r="Q537" s="2"/>
      <c r="R537" s="2"/>
      <c r="S537" s="2"/>
    </row>
    <row r="538" spans="1:19" s="3" customFormat="1" x14ac:dyDescent="0.25">
      <c r="A538" s="81"/>
      <c r="B538" s="2"/>
      <c r="M538" s="2"/>
      <c r="N538" s="2"/>
      <c r="O538" s="2"/>
      <c r="P538" s="2"/>
      <c r="Q538" s="2"/>
      <c r="R538" s="2"/>
      <c r="S538" s="2"/>
    </row>
    <row r="539" spans="1:19" s="3" customFormat="1" x14ac:dyDescent="0.25">
      <c r="A539" s="81"/>
      <c r="B539" s="2"/>
      <c r="M539" s="2"/>
      <c r="N539" s="2"/>
      <c r="O539" s="2"/>
      <c r="P539" s="2"/>
      <c r="Q539" s="2"/>
      <c r="R539" s="2"/>
      <c r="S539" s="2"/>
    </row>
    <row r="540" spans="1:19" s="3" customFormat="1" x14ac:dyDescent="0.25">
      <c r="A540" s="81"/>
      <c r="B540" s="2"/>
      <c r="M540" s="2"/>
      <c r="N540" s="2"/>
      <c r="O540" s="2"/>
      <c r="P540" s="2"/>
      <c r="Q540" s="2"/>
      <c r="R540" s="2"/>
      <c r="S540" s="2"/>
    </row>
    <row r="541" spans="1:19" s="3" customFormat="1" x14ac:dyDescent="0.25">
      <c r="A541" s="81"/>
      <c r="B541" s="2"/>
      <c r="M541" s="2"/>
      <c r="N541" s="2"/>
      <c r="O541" s="2"/>
      <c r="P541" s="2"/>
      <c r="Q541" s="2"/>
      <c r="R541" s="2"/>
      <c r="S541" s="2"/>
    </row>
    <row r="542" spans="1:19" s="3" customFormat="1" x14ac:dyDescent="0.25">
      <c r="A542" s="81"/>
      <c r="B542" s="2"/>
      <c r="M542" s="2"/>
      <c r="N542" s="2"/>
      <c r="O542" s="2"/>
      <c r="P542" s="2"/>
      <c r="Q542" s="2"/>
      <c r="R542" s="2"/>
      <c r="S542" s="2"/>
    </row>
    <row r="543" spans="1:19" s="3" customFormat="1" x14ac:dyDescent="0.25">
      <c r="A543" s="81"/>
      <c r="B543" s="2"/>
      <c r="M543" s="2"/>
      <c r="N543" s="2"/>
      <c r="O543" s="2"/>
      <c r="P543" s="2"/>
      <c r="Q543" s="2"/>
      <c r="R543" s="2"/>
      <c r="S543" s="2"/>
    </row>
    <row r="544" spans="1:19" s="3" customFormat="1" x14ac:dyDescent="0.25">
      <c r="A544" s="81"/>
      <c r="B544" s="2"/>
      <c r="M544" s="2"/>
      <c r="N544" s="2"/>
      <c r="O544" s="2"/>
      <c r="P544" s="2"/>
      <c r="Q544" s="2"/>
      <c r="R544" s="2"/>
      <c r="S544" s="2"/>
    </row>
    <row r="545" spans="1:19" s="3" customFormat="1" x14ac:dyDescent="0.25">
      <c r="A545" s="81"/>
      <c r="B545" s="2"/>
      <c r="M545" s="2"/>
      <c r="N545" s="2"/>
      <c r="O545" s="2"/>
      <c r="P545" s="2"/>
      <c r="Q545" s="2"/>
      <c r="R545" s="2"/>
      <c r="S545" s="2"/>
    </row>
    <row r="546" spans="1:19" s="3" customFormat="1" x14ac:dyDescent="0.25">
      <c r="A546" s="81"/>
      <c r="B546" s="2"/>
      <c r="M546" s="2"/>
      <c r="N546" s="2"/>
      <c r="O546" s="2"/>
      <c r="P546" s="2"/>
      <c r="Q546" s="2"/>
      <c r="R546" s="2"/>
      <c r="S546" s="2"/>
    </row>
    <row r="547" spans="1:19" s="3" customFormat="1" x14ac:dyDescent="0.25">
      <c r="A547" s="81"/>
      <c r="B547" s="2"/>
      <c r="M547" s="2"/>
      <c r="N547" s="2"/>
      <c r="O547" s="2"/>
      <c r="P547" s="2"/>
      <c r="Q547" s="2"/>
      <c r="R547" s="2"/>
      <c r="S547" s="2"/>
    </row>
    <row r="548" spans="1:19" s="3" customFormat="1" x14ac:dyDescent="0.25">
      <c r="A548" s="81"/>
      <c r="B548" s="2"/>
      <c r="M548" s="2"/>
      <c r="N548" s="2"/>
      <c r="O548" s="2"/>
      <c r="P548" s="2"/>
      <c r="Q548" s="2"/>
      <c r="R548" s="2"/>
      <c r="S548" s="2"/>
    </row>
    <row r="549" spans="1:19" s="3" customFormat="1" x14ac:dyDescent="0.25">
      <c r="A549" s="81"/>
      <c r="B549" s="2"/>
      <c r="M549" s="2"/>
      <c r="N549" s="2"/>
      <c r="O549" s="2"/>
      <c r="P549" s="2"/>
      <c r="Q549" s="2"/>
      <c r="R549" s="2"/>
      <c r="S549" s="2"/>
    </row>
    <row r="550" spans="1:19" s="3" customFormat="1" x14ac:dyDescent="0.25">
      <c r="A550" s="81"/>
      <c r="B550" s="2"/>
      <c r="M550" s="2"/>
      <c r="N550" s="2"/>
      <c r="O550" s="2"/>
      <c r="P550" s="2"/>
      <c r="Q550" s="2"/>
      <c r="R550" s="2"/>
      <c r="S550" s="2"/>
    </row>
    <row r="551" spans="1:19" s="3" customFormat="1" x14ac:dyDescent="0.25">
      <c r="A551" s="81"/>
      <c r="B551" s="2"/>
      <c r="M551" s="2"/>
      <c r="N551" s="2"/>
      <c r="O551" s="2"/>
      <c r="P551" s="2"/>
      <c r="Q551" s="2"/>
      <c r="R551" s="2"/>
      <c r="S551" s="2"/>
    </row>
    <row r="552" spans="1:19" s="3" customFormat="1" x14ac:dyDescent="0.25">
      <c r="A552" s="81"/>
      <c r="B552" s="2"/>
      <c r="M552" s="2"/>
      <c r="N552" s="2"/>
      <c r="O552" s="2"/>
      <c r="P552" s="2"/>
      <c r="Q552" s="2"/>
      <c r="R552" s="2"/>
      <c r="S552" s="2"/>
    </row>
    <row r="553" spans="1:19" s="3" customFormat="1" x14ac:dyDescent="0.25">
      <c r="A553" s="81"/>
      <c r="B553" s="2"/>
      <c r="M553" s="2"/>
      <c r="N553" s="2"/>
      <c r="O553" s="2"/>
      <c r="P553" s="2"/>
      <c r="Q553" s="2"/>
      <c r="R553" s="2"/>
      <c r="S553" s="2"/>
    </row>
    <row r="554" spans="1:19" s="3" customFormat="1" x14ac:dyDescent="0.25">
      <c r="A554" s="81"/>
      <c r="B554" s="2"/>
      <c r="M554" s="2"/>
      <c r="N554" s="2"/>
      <c r="O554" s="2"/>
      <c r="P554" s="2"/>
      <c r="Q554" s="2"/>
      <c r="R554" s="2"/>
      <c r="S554" s="2"/>
    </row>
    <row r="555" spans="1:19" s="3" customFormat="1" x14ac:dyDescent="0.25">
      <c r="A555" s="81"/>
      <c r="B555" s="2"/>
      <c r="M555" s="2"/>
      <c r="N555" s="2"/>
      <c r="O555" s="2"/>
      <c r="P555" s="2"/>
      <c r="Q555" s="2"/>
      <c r="R555" s="2"/>
      <c r="S555" s="2"/>
    </row>
    <row r="556" spans="1:19" s="3" customFormat="1" x14ac:dyDescent="0.25">
      <c r="A556" s="81"/>
      <c r="B556" s="2"/>
      <c r="M556" s="2"/>
      <c r="N556" s="2"/>
      <c r="O556" s="2"/>
      <c r="P556" s="2"/>
      <c r="Q556" s="2"/>
      <c r="R556" s="2"/>
      <c r="S556" s="2"/>
    </row>
    <row r="557" spans="1:19" s="3" customFormat="1" x14ac:dyDescent="0.25">
      <c r="A557" s="81"/>
      <c r="B557" s="2"/>
      <c r="M557" s="2"/>
      <c r="N557" s="2"/>
      <c r="O557" s="2"/>
      <c r="P557" s="2"/>
      <c r="Q557" s="2"/>
      <c r="R557" s="2"/>
      <c r="S557" s="2"/>
    </row>
    <row r="558" spans="1:19" s="3" customFormat="1" x14ac:dyDescent="0.25">
      <c r="A558" s="81"/>
      <c r="B558" s="2"/>
      <c r="M558" s="2"/>
      <c r="N558" s="2"/>
      <c r="O558" s="2"/>
      <c r="P558" s="2"/>
      <c r="Q558" s="2"/>
      <c r="R558" s="2"/>
      <c r="S558" s="2"/>
    </row>
    <row r="559" spans="1:19" s="3" customFormat="1" x14ac:dyDescent="0.25">
      <c r="A559" s="81"/>
      <c r="B559" s="2"/>
      <c r="M559" s="2"/>
      <c r="N559" s="2"/>
      <c r="O559" s="2"/>
      <c r="P559" s="2"/>
      <c r="Q559" s="2"/>
      <c r="R559" s="2"/>
      <c r="S559" s="2"/>
    </row>
    <row r="560" spans="1:19" s="3" customFormat="1" x14ac:dyDescent="0.25">
      <c r="A560" s="81"/>
      <c r="B560" s="2"/>
      <c r="M560" s="2"/>
      <c r="N560" s="2"/>
      <c r="O560" s="2"/>
      <c r="P560" s="2"/>
      <c r="Q560" s="2"/>
      <c r="R560" s="2"/>
      <c r="S560" s="2"/>
    </row>
    <row r="561" spans="1:19" s="3" customFormat="1" x14ac:dyDescent="0.25">
      <c r="A561" s="81"/>
      <c r="B561" s="2"/>
      <c r="M561" s="2"/>
      <c r="N561" s="2"/>
      <c r="O561" s="2"/>
      <c r="P561" s="2"/>
      <c r="Q561" s="2"/>
      <c r="R561" s="2"/>
      <c r="S561" s="2"/>
    </row>
    <row r="562" spans="1:19" s="3" customFormat="1" x14ac:dyDescent="0.25">
      <c r="A562" s="81"/>
      <c r="B562" s="2"/>
      <c r="M562" s="2"/>
      <c r="N562" s="2"/>
      <c r="O562" s="2"/>
      <c r="P562" s="2"/>
      <c r="Q562" s="2"/>
      <c r="R562" s="2"/>
      <c r="S562" s="2"/>
    </row>
    <row r="563" spans="1:19" s="3" customFormat="1" x14ac:dyDescent="0.25">
      <c r="A563" s="81"/>
      <c r="B563" s="2"/>
      <c r="M563" s="2"/>
      <c r="N563" s="2"/>
      <c r="O563" s="2"/>
      <c r="P563" s="2"/>
      <c r="Q563" s="2"/>
      <c r="R563" s="2"/>
      <c r="S563" s="2"/>
    </row>
    <row r="564" spans="1:19" s="3" customFormat="1" x14ac:dyDescent="0.25">
      <c r="A564" s="81"/>
      <c r="B564" s="2"/>
      <c r="M564" s="2"/>
      <c r="N564" s="2"/>
      <c r="O564" s="2"/>
      <c r="P564" s="2"/>
      <c r="Q564" s="2"/>
      <c r="R564" s="2"/>
      <c r="S564" s="2"/>
    </row>
    <row r="565" spans="1:19" s="3" customFormat="1" x14ac:dyDescent="0.25">
      <c r="A565" s="81"/>
      <c r="B565" s="2"/>
      <c r="M565" s="2"/>
      <c r="N565" s="2"/>
      <c r="O565" s="2"/>
      <c r="P565" s="2"/>
      <c r="Q565" s="2"/>
      <c r="R565" s="2"/>
      <c r="S565" s="2"/>
    </row>
    <row r="566" spans="1:19" s="3" customFormat="1" x14ac:dyDescent="0.25">
      <c r="A566" s="81"/>
      <c r="B566" s="2"/>
      <c r="M566" s="2"/>
      <c r="N566" s="2"/>
      <c r="O566" s="2"/>
      <c r="P566" s="2"/>
      <c r="Q566" s="2"/>
      <c r="R566" s="2"/>
      <c r="S566" s="2"/>
    </row>
    <row r="567" spans="1:19" s="3" customFormat="1" x14ac:dyDescent="0.25">
      <c r="A567" s="81"/>
      <c r="B567" s="2"/>
      <c r="M567" s="2"/>
      <c r="N567" s="2"/>
      <c r="O567" s="2"/>
      <c r="P567" s="2"/>
      <c r="Q567" s="2"/>
      <c r="R567" s="2"/>
      <c r="S567" s="2"/>
    </row>
    <row r="568" spans="1:19" s="3" customFormat="1" x14ac:dyDescent="0.25">
      <c r="A568" s="81"/>
      <c r="B568" s="2"/>
      <c r="M568" s="2"/>
      <c r="N568" s="2"/>
      <c r="O568" s="2"/>
      <c r="P568" s="2"/>
      <c r="Q568" s="2"/>
      <c r="R568" s="2"/>
      <c r="S568" s="2"/>
    </row>
    <row r="569" spans="1:19" s="3" customFormat="1" x14ac:dyDescent="0.25">
      <c r="A569" s="81"/>
      <c r="B569" s="2"/>
      <c r="M569" s="2"/>
      <c r="N569" s="2"/>
      <c r="O569" s="2"/>
      <c r="P569" s="2"/>
      <c r="Q569" s="2"/>
      <c r="R569" s="2"/>
      <c r="S569" s="2"/>
    </row>
    <row r="570" spans="1:19" s="3" customFormat="1" x14ac:dyDescent="0.25">
      <c r="A570" s="81"/>
      <c r="B570" s="2"/>
      <c r="M570" s="2"/>
      <c r="N570" s="2"/>
      <c r="O570" s="2"/>
      <c r="P570" s="2"/>
      <c r="Q570" s="2"/>
      <c r="R570" s="2"/>
      <c r="S570" s="2"/>
    </row>
    <row r="571" spans="1:19" s="3" customFormat="1" x14ac:dyDescent="0.25">
      <c r="A571" s="81"/>
      <c r="B571" s="2"/>
      <c r="M571" s="2"/>
      <c r="N571" s="2"/>
      <c r="O571" s="2"/>
      <c r="P571" s="2"/>
      <c r="Q571" s="2"/>
      <c r="R571" s="2"/>
      <c r="S571" s="2"/>
    </row>
    <row r="572" spans="1:19" s="3" customFormat="1" x14ac:dyDescent="0.25">
      <c r="A572" s="81"/>
      <c r="B572" s="2"/>
      <c r="M572" s="2"/>
      <c r="N572" s="2"/>
      <c r="O572" s="2"/>
      <c r="P572" s="2"/>
      <c r="Q572" s="2"/>
      <c r="R572" s="2"/>
      <c r="S572" s="2"/>
    </row>
    <row r="573" spans="1:19" s="3" customFormat="1" x14ac:dyDescent="0.25">
      <c r="A573" s="81"/>
      <c r="B573" s="2"/>
      <c r="M573" s="2"/>
      <c r="N573" s="2"/>
      <c r="O573" s="2"/>
      <c r="P573" s="2"/>
      <c r="Q573" s="2"/>
      <c r="R573" s="2"/>
      <c r="S573" s="2"/>
    </row>
    <row r="574" spans="1:19" s="3" customFormat="1" x14ac:dyDescent="0.25">
      <c r="A574" s="81"/>
      <c r="B574" s="2"/>
      <c r="M574" s="2"/>
      <c r="N574" s="2"/>
      <c r="O574" s="2"/>
      <c r="P574" s="2"/>
      <c r="Q574" s="2"/>
      <c r="R574" s="2"/>
      <c r="S574" s="2"/>
    </row>
    <row r="575" spans="1:19" s="3" customFormat="1" x14ac:dyDescent="0.25">
      <c r="A575" s="81"/>
      <c r="B575" s="2"/>
      <c r="M575" s="2"/>
      <c r="N575" s="2"/>
      <c r="O575" s="2"/>
      <c r="P575" s="2"/>
      <c r="Q575" s="2"/>
      <c r="R575" s="2"/>
      <c r="S575" s="2"/>
    </row>
    <row r="576" spans="1:19" s="3" customFormat="1" x14ac:dyDescent="0.25">
      <c r="A576" s="81"/>
      <c r="B576" s="2"/>
      <c r="M576" s="2"/>
      <c r="N576" s="2"/>
      <c r="O576" s="2"/>
      <c r="P576" s="2"/>
      <c r="Q576" s="2"/>
      <c r="R576" s="2"/>
      <c r="S576" s="2"/>
    </row>
    <row r="577" spans="1:19" s="3" customFormat="1" x14ac:dyDescent="0.25">
      <c r="A577" s="81"/>
      <c r="B577" s="2"/>
      <c r="M577" s="2"/>
      <c r="N577" s="2"/>
      <c r="O577" s="2"/>
      <c r="P577" s="2"/>
      <c r="Q577" s="2"/>
      <c r="R577" s="2"/>
      <c r="S577" s="2"/>
    </row>
    <row r="578" spans="1:19" s="3" customFormat="1" x14ac:dyDescent="0.25">
      <c r="A578" s="81"/>
      <c r="B578" s="2"/>
      <c r="M578" s="2"/>
      <c r="N578" s="2"/>
      <c r="O578" s="2"/>
      <c r="P578" s="2"/>
      <c r="Q578" s="2"/>
      <c r="R578" s="2"/>
      <c r="S578" s="2"/>
    </row>
    <row r="579" spans="1:19" s="3" customFormat="1" x14ac:dyDescent="0.25">
      <c r="A579" s="81"/>
      <c r="B579" s="2"/>
      <c r="M579" s="2"/>
      <c r="N579" s="2"/>
      <c r="O579" s="2"/>
      <c r="P579" s="2"/>
      <c r="Q579" s="2"/>
      <c r="R579" s="2"/>
      <c r="S579" s="2"/>
    </row>
    <row r="580" spans="1:19" s="3" customFormat="1" x14ac:dyDescent="0.25">
      <c r="A580" s="81"/>
      <c r="B580" s="2"/>
      <c r="M580" s="2"/>
      <c r="N580" s="2"/>
      <c r="O580" s="2"/>
      <c r="P580" s="2"/>
      <c r="Q580" s="2"/>
      <c r="R580" s="2"/>
      <c r="S580" s="2"/>
    </row>
    <row r="581" spans="1:19" s="3" customFormat="1" x14ac:dyDescent="0.25">
      <c r="A581" s="81"/>
      <c r="B581" s="2"/>
      <c r="M581" s="2"/>
      <c r="N581" s="2"/>
      <c r="O581" s="2"/>
      <c r="P581" s="2"/>
      <c r="Q581" s="2"/>
      <c r="R581" s="2"/>
      <c r="S581" s="2"/>
    </row>
    <row r="582" spans="1:19" s="3" customFormat="1" x14ac:dyDescent="0.25">
      <c r="A582" s="81"/>
      <c r="B582" s="2"/>
      <c r="M582" s="2"/>
      <c r="N582" s="2"/>
      <c r="O582" s="2"/>
      <c r="P582" s="2"/>
      <c r="Q582" s="2"/>
      <c r="R582" s="2"/>
      <c r="S582" s="2"/>
    </row>
    <row r="583" spans="1:19" s="3" customFormat="1" x14ac:dyDescent="0.25">
      <c r="A583" s="81"/>
      <c r="B583" s="2"/>
      <c r="M583" s="2"/>
      <c r="N583" s="2"/>
      <c r="O583" s="2"/>
      <c r="P583" s="2"/>
      <c r="Q583" s="2"/>
      <c r="R583" s="2"/>
      <c r="S583" s="2"/>
    </row>
    <row r="584" spans="1:19" s="3" customFormat="1" x14ac:dyDescent="0.25">
      <c r="A584" s="81"/>
      <c r="B584" s="2"/>
      <c r="M584" s="2"/>
      <c r="N584" s="2"/>
      <c r="O584" s="2"/>
      <c r="P584" s="2"/>
      <c r="Q584" s="2"/>
      <c r="R584" s="2"/>
      <c r="S584" s="2"/>
    </row>
    <row r="585" spans="1:19" s="3" customFormat="1" x14ac:dyDescent="0.25">
      <c r="A585" s="81"/>
      <c r="B585" s="2"/>
      <c r="M585" s="2"/>
      <c r="N585" s="2"/>
      <c r="O585" s="2"/>
      <c r="P585" s="2"/>
      <c r="Q585" s="2"/>
      <c r="R585" s="2"/>
      <c r="S585" s="2"/>
    </row>
    <row r="586" spans="1:19" s="3" customFormat="1" x14ac:dyDescent="0.25">
      <c r="A586" s="81"/>
      <c r="B586" s="2"/>
      <c r="M586" s="2"/>
      <c r="N586" s="2"/>
      <c r="O586" s="2"/>
      <c r="P586" s="2"/>
      <c r="Q586" s="2"/>
      <c r="R586" s="2"/>
      <c r="S586" s="2"/>
    </row>
    <row r="587" spans="1:19" s="3" customFormat="1" x14ac:dyDescent="0.25">
      <c r="A587" s="81"/>
      <c r="B587" s="2"/>
      <c r="M587" s="2"/>
      <c r="N587" s="2"/>
      <c r="O587" s="2"/>
      <c r="P587" s="2"/>
      <c r="Q587" s="2"/>
      <c r="R587" s="2"/>
      <c r="S587" s="2"/>
    </row>
    <row r="588" spans="1:19" s="3" customFormat="1" x14ac:dyDescent="0.25">
      <c r="A588" s="81"/>
      <c r="B588" s="2"/>
      <c r="M588" s="2"/>
      <c r="N588" s="2"/>
      <c r="O588" s="2"/>
      <c r="P588" s="2"/>
      <c r="Q588" s="2"/>
      <c r="R588" s="2"/>
      <c r="S588" s="2"/>
    </row>
    <row r="589" spans="1:19" s="3" customFormat="1" x14ac:dyDescent="0.25">
      <c r="A589" s="81"/>
      <c r="B589" s="2"/>
      <c r="M589" s="2"/>
      <c r="N589" s="2"/>
      <c r="O589" s="2"/>
      <c r="P589" s="2"/>
      <c r="Q589" s="2"/>
      <c r="R589" s="2"/>
      <c r="S589" s="2"/>
    </row>
    <row r="590" spans="1:19" s="3" customFormat="1" x14ac:dyDescent="0.25">
      <c r="A590" s="81"/>
      <c r="B590" s="2"/>
      <c r="M590" s="2"/>
      <c r="N590" s="2"/>
      <c r="O590" s="2"/>
      <c r="P590" s="2"/>
      <c r="Q590" s="2"/>
      <c r="R590" s="2"/>
      <c r="S590" s="2"/>
    </row>
    <row r="591" spans="1:19" s="3" customFormat="1" x14ac:dyDescent="0.25">
      <c r="A591" s="81"/>
      <c r="B591" s="2"/>
      <c r="M591" s="2"/>
      <c r="N591" s="2"/>
      <c r="O591" s="2"/>
      <c r="P591" s="2"/>
      <c r="Q591" s="2"/>
      <c r="R591" s="2"/>
      <c r="S591" s="2"/>
    </row>
    <row r="592" spans="1:19" s="3" customFormat="1" x14ac:dyDescent="0.25">
      <c r="A592" s="81"/>
      <c r="B592" s="2"/>
      <c r="M592" s="2"/>
      <c r="N592" s="2"/>
      <c r="O592" s="2"/>
      <c r="P592" s="2"/>
      <c r="Q592" s="2"/>
      <c r="R592" s="2"/>
      <c r="S592" s="2"/>
    </row>
    <row r="593" spans="1:19" s="3" customFormat="1" x14ac:dyDescent="0.25">
      <c r="A593" s="81"/>
      <c r="B593" s="2"/>
      <c r="M593" s="2"/>
      <c r="N593" s="2"/>
      <c r="O593" s="2"/>
      <c r="P593" s="2"/>
      <c r="Q593" s="2"/>
      <c r="R593" s="2"/>
      <c r="S593" s="2"/>
    </row>
    <row r="594" spans="1:19" s="3" customFormat="1" x14ac:dyDescent="0.25">
      <c r="A594" s="81"/>
      <c r="B594" s="2"/>
      <c r="M594" s="2"/>
      <c r="N594" s="2"/>
      <c r="O594" s="2"/>
      <c r="P594" s="2"/>
      <c r="Q594" s="2"/>
      <c r="R594" s="2"/>
      <c r="S594" s="2"/>
    </row>
    <row r="595" spans="1:19" s="3" customFormat="1" x14ac:dyDescent="0.25">
      <c r="A595" s="81"/>
      <c r="B595" s="2"/>
      <c r="M595" s="2"/>
      <c r="N595" s="2"/>
      <c r="O595" s="2"/>
      <c r="P595" s="2"/>
      <c r="Q595" s="2"/>
      <c r="R595" s="2"/>
      <c r="S595" s="2"/>
    </row>
    <row r="596" spans="1:19" s="3" customFormat="1" x14ac:dyDescent="0.25">
      <c r="A596" s="81"/>
      <c r="B596" s="2"/>
      <c r="M596" s="2"/>
      <c r="N596" s="2"/>
      <c r="O596" s="2"/>
      <c r="P596" s="2"/>
      <c r="Q596" s="2"/>
      <c r="R596" s="2"/>
      <c r="S596" s="2"/>
    </row>
    <row r="597" spans="1:19" s="3" customFormat="1" x14ac:dyDescent="0.25">
      <c r="A597" s="81"/>
      <c r="B597" s="2"/>
      <c r="M597" s="2"/>
      <c r="N597" s="2"/>
      <c r="O597" s="2"/>
      <c r="P597" s="2"/>
      <c r="Q597" s="2"/>
      <c r="R597" s="2"/>
      <c r="S597" s="2"/>
    </row>
    <row r="598" spans="1:19" s="3" customFormat="1" x14ac:dyDescent="0.25">
      <c r="A598" s="81"/>
      <c r="B598" s="2"/>
      <c r="M598" s="2"/>
      <c r="N598" s="2"/>
      <c r="O598" s="2"/>
      <c r="P598" s="2"/>
      <c r="Q598" s="2"/>
      <c r="R598" s="2"/>
      <c r="S598" s="2"/>
    </row>
    <row r="599" spans="1:19" s="3" customFormat="1" x14ac:dyDescent="0.25">
      <c r="A599" s="81"/>
      <c r="B599" s="2"/>
      <c r="M599" s="2"/>
      <c r="N599" s="2"/>
      <c r="O599" s="2"/>
      <c r="P599" s="2"/>
      <c r="Q599" s="2"/>
      <c r="R599" s="2"/>
      <c r="S599" s="2"/>
    </row>
    <row r="600" spans="1:19" s="3" customFormat="1" x14ac:dyDescent="0.25">
      <c r="A600" s="81"/>
      <c r="B600" s="2"/>
      <c r="M600" s="2"/>
      <c r="N600" s="2"/>
      <c r="O600" s="2"/>
      <c r="P600" s="2"/>
      <c r="Q600" s="2"/>
      <c r="R600" s="2"/>
      <c r="S600" s="2"/>
    </row>
    <row r="601" spans="1:19" s="3" customFormat="1" x14ac:dyDescent="0.25">
      <c r="A601" s="81"/>
      <c r="B601" s="2"/>
      <c r="M601" s="2"/>
      <c r="N601" s="2"/>
      <c r="O601" s="2"/>
      <c r="P601" s="2"/>
      <c r="Q601" s="2"/>
      <c r="R601" s="2"/>
      <c r="S601" s="2"/>
    </row>
    <row r="602" spans="1:19" s="3" customFormat="1" x14ac:dyDescent="0.25">
      <c r="A602" s="81"/>
      <c r="B602" s="2"/>
      <c r="M602" s="2"/>
      <c r="N602" s="2"/>
      <c r="O602" s="2"/>
      <c r="P602" s="2"/>
      <c r="Q602" s="2"/>
      <c r="R602" s="2"/>
      <c r="S602" s="2"/>
    </row>
    <row r="603" spans="1:19" s="3" customFormat="1" x14ac:dyDescent="0.25">
      <c r="A603" s="81"/>
      <c r="B603" s="2"/>
      <c r="M603" s="2"/>
      <c r="N603" s="2"/>
      <c r="O603" s="2"/>
      <c r="P603" s="2"/>
      <c r="Q603" s="2"/>
      <c r="R603" s="2"/>
      <c r="S603" s="2"/>
    </row>
    <row r="604" spans="1:19" s="3" customFormat="1" x14ac:dyDescent="0.25">
      <c r="A604" s="81"/>
      <c r="B604" s="2"/>
      <c r="M604" s="2"/>
      <c r="N604" s="2"/>
      <c r="O604" s="2"/>
      <c r="P604" s="2"/>
      <c r="Q604" s="2"/>
      <c r="R604" s="2"/>
      <c r="S604" s="2"/>
    </row>
    <row r="605" spans="1:19" s="3" customFormat="1" x14ac:dyDescent="0.25">
      <c r="A605" s="81"/>
      <c r="B605" s="2"/>
      <c r="M605" s="2"/>
      <c r="N605" s="2"/>
      <c r="O605" s="2"/>
      <c r="P605" s="2"/>
      <c r="Q605" s="2"/>
      <c r="R605" s="2"/>
      <c r="S605" s="2"/>
    </row>
    <row r="606" spans="1:19" s="3" customFormat="1" x14ac:dyDescent="0.25">
      <c r="A606" s="81"/>
      <c r="B606" s="2"/>
      <c r="M606" s="2"/>
      <c r="N606" s="2"/>
      <c r="O606" s="2"/>
      <c r="P606" s="2"/>
      <c r="Q606" s="2"/>
      <c r="R606" s="2"/>
      <c r="S606" s="2"/>
    </row>
    <row r="607" spans="1:19" s="3" customFormat="1" x14ac:dyDescent="0.25">
      <c r="A607" s="81"/>
      <c r="B607" s="2"/>
      <c r="M607" s="2"/>
      <c r="N607" s="2"/>
      <c r="O607" s="2"/>
      <c r="P607" s="2"/>
      <c r="Q607" s="2"/>
      <c r="R607" s="2"/>
      <c r="S607" s="2"/>
    </row>
    <row r="608" spans="1:19" s="3" customFormat="1" x14ac:dyDescent="0.25">
      <c r="A608" s="81"/>
      <c r="B608" s="2"/>
      <c r="M608" s="2"/>
      <c r="N608" s="2"/>
      <c r="O608" s="2"/>
      <c r="P608" s="2"/>
      <c r="Q608" s="2"/>
      <c r="R608" s="2"/>
      <c r="S608" s="2"/>
    </row>
    <row r="609" spans="1:19" s="3" customFormat="1" x14ac:dyDescent="0.25">
      <c r="A609" s="81"/>
      <c r="B609" s="2"/>
      <c r="M609" s="2"/>
      <c r="N609" s="2"/>
      <c r="O609" s="2"/>
      <c r="P609" s="2"/>
      <c r="Q609" s="2"/>
      <c r="R609" s="2"/>
      <c r="S609" s="2"/>
    </row>
    <row r="610" spans="1:19" s="3" customFormat="1" x14ac:dyDescent="0.25">
      <c r="A610" s="81"/>
      <c r="B610" s="2"/>
      <c r="M610" s="2"/>
      <c r="N610" s="2"/>
      <c r="O610" s="2"/>
      <c r="P610" s="2"/>
      <c r="Q610" s="2"/>
      <c r="R610" s="2"/>
      <c r="S610" s="2"/>
    </row>
    <row r="611" spans="1:19" s="3" customFormat="1" x14ac:dyDescent="0.25">
      <c r="A611" s="81"/>
      <c r="B611" s="2"/>
      <c r="M611" s="2"/>
      <c r="N611" s="2"/>
      <c r="O611" s="2"/>
      <c r="P611" s="2"/>
      <c r="Q611" s="2"/>
      <c r="R611" s="2"/>
      <c r="S611" s="2"/>
    </row>
    <row r="612" spans="1:19" s="3" customFormat="1" x14ac:dyDescent="0.25">
      <c r="A612" s="81"/>
      <c r="B612" s="2"/>
      <c r="M612" s="2"/>
      <c r="N612" s="2"/>
      <c r="O612" s="2"/>
      <c r="P612" s="2"/>
      <c r="Q612" s="2"/>
      <c r="R612" s="2"/>
      <c r="S612" s="2"/>
    </row>
    <row r="613" spans="1:19" s="3" customFormat="1" x14ac:dyDescent="0.25">
      <c r="A613" s="81"/>
      <c r="B613" s="2"/>
      <c r="M613" s="2"/>
      <c r="N613" s="2"/>
      <c r="O613" s="2"/>
      <c r="P613" s="2"/>
      <c r="Q613" s="2"/>
      <c r="R613" s="2"/>
      <c r="S613" s="2"/>
    </row>
    <row r="614" spans="1:19" s="3" customFormat="1" x14ac:dyDescent="0.25">
      <c r="A614" s="81"/>
      <c r="B614" s="2"/>
      <c r="M614" s="2"/>
      <c r="N614" s="2"/>
      <c r="O614" s="2"/>
      <c r="P614" s="2"/>
      <c r="Q614" s="2"/>
      <c r="R614" s="2"/>
      <c r="S614" s="2"/>
    </row>
    <row r="615" spans="1:19" s="3" customFormat="1" x14ac:dyDescent="0.25">
      <c r="A615" s="81"/>
      <c r="B615" s="2"/>
      <c r="M615" s="2"/>
      <c r="N615" s="2"/>
      <c r="O615" s="2"/>
      <c r="P615" s="2"/>
      <c r="Q615" s="2"/>
      <c r="R615" s="2"/>
      <c r="S615" s="2"/>
    </row>
    <row r="616" spans="1:19" s="3" customFormat="1" x14ac:dyDescent="0.25">
      <c r="A616" s="81"/>
      <c r="B616" s="2"/>
      <c r="M616" s="2"/>
      <c r="N616" s="2"/>
      <c r="O616" s="2"/>
      <c r="P616" s="2"/>
      <c r="Q616" s="2"/>
      <c r="R616" s="2"/>
      <c r="S616" s="2"/>
    </row>
    <row r="617" spans="1:19" s="3" customFormat="1" x14ac:dyDescent="0.25">
      <c r="A617" s="81"/>
      <c r="B617" s="2"/>
      <c r="M617" s="2"/>
      <c r="N617" s="2"/>
      <c r="O617" s="2"/>
      <c r="P617" s="2"/>
      <c r="Q617" s="2"/>
      <c r="R617" s="2"/>
      <c r="S617" s="2"/>
    </row>
    <row r="618" spans="1:19" s="3" customFormat="1" x14ac:dyDescent="0.25">
      <c r="A618" s="81"/>
      <c r="B618" s="2"/>
      <c r="M618" s="2"/>
      <c r="N618" s="2"/>
      <c r="O618" s="2"/>
      <c r="P618" s="2"/>
      <c r="Q618" s="2"/>
      <c r="R618" s="2"/>
      <c r="S618" s="2"/>
    </row>
    <row r="619" spans="1:19" s="3" customFormat="1" x14ac:dyDescent="0.25">
      <c r="A619" s="81"/>
      <c r="B619" s="2"/>
      <c r="M619" s="2"/>
      <c r="N619" s="2"/>
      <c r="O619" s="2"/>
      <c r="P619" s="2"/>
      <c r="Q619" s="2"/>
      <c r="R619" s="2"/>
      <c r="S619" s="2"/>
    </row>
    <row r="620" spans="1:19" s="3" customFormat="1" x14ac:dyDescent="0.25">
      <c r="A620" s="81"/>
      <c r="B620" s="2"/>
      <c r="M620" s="2"/>
      <c r="N620" s="2"/>
      <c r="O620" s="2"/>
      <c r="P620" s="2"/>
      <c r="Q620" s="2"/>
      <c r="R620" s="2"/>
      <c r="S620" s="2"/>
    </row>
    <row r="621" spans="1:19" s="3" customFormat="1" x14ac:dyDescent="0.25">
      <c r="A621" s="81"/>
      <c r="B621" s="2"/>
      <c r="M621" s="2"/>
      <c r="N621" s="2"/>
      <c r="O621" s="2"/>
      <c r="P621" s="2"/>
      <c r="Q621" s="2"/>
      <c r="R621" s="2"/>
      <c r="S621" s="2"/>
    </row>
    <row r="622" spans="1:19" s="3" customFormat="1" x14ac:dyDescent="0.25">
      <c r="A622" s="81"/>
      <c r="B622" s="2"/>
      <c r="M622" s="2"/>
      <c r="N622" s="2"/>
      <c r="O622" s="2"/>
      <c r="P622" s="2"/>
      <c r="Q622" s="2"/>
      <c r="R622" s="2"/>
      <c r="S622" s="2"/>
    </row>
    <row r="623" spans="1:19" s="3" customFormat="1" x14ac:dyDescent="0.25">
      <c r="A623" s="81"/>
      <c r="B623" s="2"/>
      <c r="M623" s="2"/>
      <c r="N623" s="2"/>
      <c r="O623" s="2"/>
      <c r="P623" s="2"/>
      <c r="Q623" s="2"/>
      <c r="R623" s="2"/>
      <c r="S623" s="2"/>
    </row>
    <row r="624" spans="1:19" s="3" customFormat="1" x14ac:dyDescent="0.25">
      <c r="A624" s="81"/>
      <c r="B624" s="2"/>
      <c r="M624" s="2"/>
      <c r="N624" s="2"/>
      <c r="O624" s="2"/>
      <c r="P624" s="2"/>
      <c r="Q624" s="2"/>
      <c r="R624" s="2"/>
      <c r="S624" s="2"/>
    </row>
    <row r="625" spans="1:19" s="3" customFormat="1" x14ac:dyDescent="0.25">
      <c r="A625" s="81"/>
      <c r="B625" s="2"/>
      <c r="M625" s="2"/>
      <c r="N625" s="2"/>
      <c r="O625" s="2"/>
      <c r="P625" s="2"/>
      <c r="Q625" s="2"/>
      <c r="R625" s="2"/>
      <c r="S625" s="2"/>
    </row>
    <row r="626" spans="1:19" s="3" customFormat="1" x14ac:dyDescent="0.25">
      <c r="A626" s="81"/>
      <c r="B626" s="2"/>
      <c r="M626" s="2"/>
      <c r="N626" s="2"/>
      <c r="O626" s="2"/>
      <c r="P626" s="2"/>
      <c r="Q626" s="2"/>
      <c r="R626" s="2"/>
      <c r="S626" s="2"/>
    </row>
    <row r="627" spans="1:19" s="3" customFormat="1" x14ac:dyDescent="0.25">
      <c r="A627" s="81"/>
      <c r="B627" s="2"/>
      <c r="M627" s="2"/>
      <c r="N627" s="2"/>
      <c r="O627" s="2"/>
      <c r="P627" s="2"/>
      <c r="Q627" s="2"/>
      <c r="R627" s="2"/>
      <c r="S627" s="2"/>
    </row>
    <row r="628" spans="1:19" s="3" customFormat="1" x14ac:dyDescent="0.25">
      <c r="A628" s="81"/>
      <c r="B628" s="2"/>
      <c r="M628" s="2"/>
      <c r="N628" s="2"/>
      <c r="O628" s="2"/>
      <c r="P628" s="2"/>
      <c r="Q628" s="2"/>
      <c r="R628" s="2"/>
      <c r="S628" s="2"/>
    </row>
    <row r="629" spans="1:19" s="3" customFormat="1" x14ac:dyDescent="0.25">
      <c r="A629" s="81"/>
      <c r="B629" s="2"/>
      <c r="M629" s="2"/>
      <c r="N629" s="2"/>
      <c r="O629" s="2"/>
      <c r="P629" s="2"/>
      <c r="Q629" s="2"/>
      <c r="R629" s="2"/>
      <c r="S629" s="2"/>
    </row>
    <row r="630" spans="1:19" s="3" customFormat="1" x14ac:dyDescent="0.25">
      <c r="A630" s="81"/>
      <c r="B630" s="2"/>
      <c r="M630" s="2"/>
      <c r="N630" s="2"/>
      <c r="O630" s="2"/>
      <c r="P630" s="2"/>
      <c r="Q630" s="2"/>
      <c r="R630" s="2"/>
      <c r="S630" s="2"/>
    </row>
    <row r="631" spans="1:19" s="3" customFormat="1" x14ac:dyDescent="0.25">
      <c r="A631" s="81"/>
      <c r="B631" s="2"/>
      <c r="M631" s="2"/>
      <c r="N631" s="2"/>
      <c r="O631" s="2"/>
      <c r="P631" s="2"/>
      <c r="Q631" s="2"/>
      <c r="R631" s="2"/>
      <c r="S631" s="2"/>
    </row>
    <row r="632" spans="1:19" s="3" customFormat="1" x14ac:dyDescent="0.25">
      <c r="A632" s="81"/>
      <c r="B632" s="2"/>
      <c r="M632" s="2"/>
      <c r="N632" s="2"/>
      <c r="O632" s="2"/>
      <c r="P632" s="2"/>
      <c r="Q632" s="2"/>
      <c r="R632" s="2"/>
      <c r="S632" s="2"/>
    </row>
    <row r="633" spans="1:19" s="3" customFormat="1" x14ac:dyDescent="0.25">
      <c r="A633" s="81"/>
      <c r="B633" s="2"/>
      <c r="M633" s="2"/>
      <c r="N633" s="2"/>
      <c r="O633" s="2"/>
      <c r="P633" s="2"/>
      <c r="Q633" s="2"/>
      <c r="R633" s="2"/>
      <c r="S633" s="2"/>
    </row>
    <row r="634" spans="1:19" s="3" customFormat="1" x14ac:dyDescent="0.25">
      <c r="A634" s="81"/>
      <c r="B634" s="2"/>
      <c r="M634" s="2"/>
      <c r="N634" s="2"/>
      <c r="O634" s="2"/>
      <c r="P634" s="2"/>
      <c r="Q634" s="2"/>
      <c r="R634" s="2"/>
      <c r="S634" s="2"/>
    </row>
    <row r="635" spans="1:19" s="3" customFormat="1" x14ac:dyDescent="0.25">
      <c r="A635" s="81"/>
      <c r="B635" s="2"/>
      <c r="M635" s="2"/>
      <c r="N635" s="2"/>
      <c r="O635" s="2"/>
      <c r="P635" s="2"/>
      <c r="Q635" s="2"/>
      <c r="R635" s="2"/>
      <c r="S635" s="2"/>
    </row>
    <row r="636" spans="1:19" s="3" customFormat="1" x14ac:dyDescent="0.25">
      <c r="A636" s="81"/>
      <c r="B636" s="2"/>
      <c r="M636" s="2"/>
      <c r="N636" s="2"/>
      <c r="O636" s="2"/>
      <c r="P636" s="2"/>
      <c r="Q636" s="2"/>
      <c r="R636" s="2"/>
      <c r="S636" s="2"/>
    </row>
    <row r="637" spans="1:19" s="3" customFormat="1" x14ac:dyDescent="0.25">
      <c r="A637" s="81"/>
      <c r="B637" s="2"/>
      <c r="M637" s="2"/>
      <c r="N637" s="2"/>
      <c r="O637" s="2"/>
      <c r="P637" s="2"/>
      <c r="Q637" s="2"/>
      <c r="R637" s="2"/>
      <c r="S637" s="2"/>
    </row>
    <row r="638" spans="1:19" s="3" customFormat="1" x14ac:dyDescent="0.25">
      <c r="A638" s="81"/>
      <c r="B638" s="2"/>
      <c r="M638" s="2"/>
      <c r="N638" s="2"/>
      <c r="O638" s="2"/>
      <c r="P638" s="2"/>
      <c r="Q638" s="2"/>
      <c r="R638" s="2"/>
      <c r="S638" s="2"/>
    </row>
    <row r="639" spans="1:19" s="3" customFormat="1" x14ac:dyDescent="0.25">
      <c r="A639" s="81"/>
      <c r="B639" s="2"/>
      <c r="M639" s="2"/>
      <c r="N639" s="2"/>
      <c r="O639" s="2"/>
      <c r="P639" s="2"/>
      <c r="Q639" s="2"/>
      <c r="R639" s="2"/>
      <c r="S639" s="2"/>
    </row>
    <row r="640" spans="1:19" s="3" customFormat="1" x14ac:dyDescent="0.25">
      <c r="A640" s="81"/>
      <c r="B640" s="2"/>
      <c r="M640" s="2"/>
      <c r="N640" s="2"/>
      <c r="O640" s="2"/>
      <c r="P640" s="2"/>
      <c r="Q640" s="2"/>
      <c r="R640" s="2"/>
      <c r="S640" s="2"/>
    </row>
    <row r="641" spans="1:19" s="3" customFormat="1" x14ac:dyDescent="0.25">
      <c r="A641" s="81"/>
      <c r="B641" s="2"/>
      <c r="M641" s="2"/>
      <c r="N641" s="2"/>
      <c r="O641" s="2"/>
      <c r="P641" s="2"/>
      <c r="Q641" s="2"/>
      <c r="R641" s="2"/>
      <c r="S641" s="2"/>
    </row>
    <row r="642" spans="1:19" s="3" customFormat="1" x14ac:dyDescent="0.25">
      <c r="A642" s="81"/>
      <c r="B642" s="2"/>
      <c r="M642" s="2"/>
      <c r="N642" s="2"/>
      <c r="O642" s="2"/>
      <c r="P642" s="2"/>
      <c r="Q642" s="2"/>
      <c r="R642" s="2"/>
      <c r="S642" s="2"/>
    </row>
    <row r="643" spans="1:19" s="3" customFormat="1" x14ac:dyDescent="0.25">
      <c r="A643" s="81"/>
      <c r="B643" s="2"/>
      <c r="M643" s="2"/>
      <c r="N643" s="2"/>
      <c r="O643" s="2"/>
      <c r="P643" s="2"/>
      <c r="Q643" s="2"/>
      <c r="R643" s="2"/>
      <c r="S643" s="2"/>
    </row>
    <row r="644" spans="1:19" s="3" customFormat="1" x14ac:dyDescent="0.25">
      <c r="A644" s="81"/>
      <c r="B644" s="2"/>
      <c r="M644" s="2"/>
      <c r="N644" s="2"/>
      <c r="O644" s="2"/>
      <c r="P644" s="2"/>
      <c r="Q644" s="2"/>
      <c r="R644" s="2"/>
      <c r="S644" s="2"/>
    </row>
    <row r="645" spans="1:19" s="3" customFormat="1" x14ac:dyDescent="0.25">
      <c r="A645" s="81"/>
      <c r="B645" s="2"/>
      <c r="M645" s="2"/>
      <c r="N645" s="2"/>
      <c r="O645" s="2"/>
      <c r="P645" s="2"/>
      <c r="Q645" s="2"/>
      <c r="R645" s="2"/>
      <c r="S645" s="2"/>
    </row>
    <row r="646" spans="1:19" s="3" customFormat="1" x14ac:dyDescent="0.25">
      <c r="A646" s="81"/>
      <c r="B646" s="2"/>
      <c r="M646" s="2"/>
      <c r="N646" s="2"/>
      <c r="O646" s="2"/>
      <c r="P646" s="2"/>
      <c r="Q646" s="2"/>
      <c r="R646" s="2"/>
      <c r="S646" s="2"/>
    </row>
    <row r="647" spans="1:19" s="3" customFormat="1" x14ac:dyDescent="0.25">
      <c r="A647" s="81"/>
      <c r="B647" s="2"/>
      <c r="M647" s="2"/>
      <c r="N647" s="2"/>
      <c r="O647" s="2"/>
      <c r="P647" s="2"/>
      <c r="Q647" s="2"/>
      <c r="R647" s="2"/>
      <c r="S647" s="2"/>
    </row>
    <row r="648" spans="1:19" s="3" customFormat="1" x14ac:dyDescent="0.25">
      <c r="A648" s="81"/>
      <c r="B648" s="2"/>
      <c r="M648" s="2"/>
      <c r="N648" s="2"/>
      <c r="O648" s="2"/>
      <c r="P648" s="2"/>
      <c r="Q648" s="2"/>
      <c r="R648" s="2"/>
      <c r="S648" s="2"/>
    </row>
    <row r="649" spans="1:19" s="3" customFormat="1" x14ac:dyDescent="0.25">
      <c r="A649" s="81"/>
      <c r="B649" s="2"/>
      <c r="M649" s="2"/>
      <c r="N649" s="2"/>
      <c r="O649" s="2"/>
      <c r="P649" s="2"/>
      <c r="Q649" s="2"/>
      <c r="R649" s="2"/>
      <c r="S649" s="2"/>
    </row>
    <row r="650" spans="1:19" s="3" customFormat="1" x14ac:dyDescent="0.25">
      <c r="A650" s="81"/>
      <c r="B650" s="2"/>
      <c r="M650" s="2"/>
      <c r="N650" s="2"/>
      <c r="O650" s="2"/>
      <c r="P650" s="2"/>
      <c r="Q650" s="2"/>
      <c r="R650" s="2"/>
      <c r="S650" s="2"/>
    </row>
    <row r="651" spans="1:19" s="3" customFormat="1" x14ac:dyDescent="0.25">
      <c r="A651" s="81"/>
      <c r="B651" s="2"/>
      <c r="M651" s="2"/>
      <c r="N651" s="2"/>
      <c r="O651" s="2"/>
      <c r="P651" s="2"/>
      <c r="Q651" s="2"/>
      <c r="R651" s="2"/>
      <c r="S651" s="2"/>
    </row>
    <row r="652" spans="1:19" s="3" customFormat="1" x14ac:dyDescent="0.25">
      <c r="A652" s="81"/>
      <c r="B652" s="2"/>
      <c r="M652" s="2"/>
      <c r="N652" s="2"/>
      <c r="O652" s="2"/>
      <c r="P652" s="2"/>
      <c r="Q652" s="2"/>
      <c r="R652" s="2"/>
      <c r="S652" s="2"/>
    </row>
    <row r="653" spans="1:19" s="3" customFormat="1" x14ac:dyDescent="0.25">
      <c r="A653" s="81"/>
      <c r="B653" s="2"/>
      <c r="M653" s="2"/>
      <c r="N653" s="2"/>
      <c r="O653" s="2"/>
      <c r="P653" s="2"/>
      <c r="Q653" s="2"/>
      <c r="R653" s="2"/>
      <c r="S653" s="2"/>
    </row>
    <row r="654" spans="1:19" s="3" customFormat="1" x14ac:dyDescent="0.25">
      <c r="A654" s="81"/>
      <c r="B654" s="2"/>
      <c r="M654" s="2"/>
      <c r="N654" s="2"/>
      <c r="O654" s="2"/>
      <c r="P654" s="2"/>
      <c r="Q654" s="2"/>
      <c r="R654" s="2"/>
      <c r="S654" s="2"/>
    </row>
    <row r="655" spans="1:19" s="3" customFormat="1" x14ac:dyDescent="0.25">
      <c r="A655" s="81"/>
      <c r="B655" s="2"/>
      <c r="M655" s="2"/>
      <c r="N655" s="2"/>
      <c r="O655" s="2"/>
      <c r="P655" s="2"/>
      <c r="Q655" s="2"/>
      <c r="R655" s="2"/>
      <c r="S655" s="2"/>
    </row>
    <row r="656" spans="1:19" s="3" customFormat="1" x14ac:dyDescent="0.25">
      <c r="A656" s="81"/>
      <c r="B656" s="2"/>
      <c r="M656" s="2"/>
      <c r="N656" s="2"/>
      <c r="O656" s="2"/>
      <c r="P656" s="2"/>
      <c r="Q656" s="2"/>
      <c r="R656" s="2"/>
      <c r="S656" s="2"/>
    </row>
    <row r="657" spans="1:19" s="3" customFormat="1" x14ac:dyDescent="0.25">
      <c r="A657" s="81"/>
      <c r="B657" s="2"/>
      <c r="M657" s="2"/>
      <c r="N657" s="2"/>
      <c r="O657" s="2"/>
      <c r="P657" s="2"/>
      <c r="Q657" s="2"/>
      <c r="R657" s="2"/>
      <c r="S657" s="2"/>
    </row>
    <row r="658" spans="1:19" s="3" customFormat="1" x14ac:dyDescent="0.25">
      <c r="A658" s="81"/>
      <c r="B658" s="2"/>
      <c r="M658" s="2"/>
      <c r="N658" s="2"/>
      <c r="O658" s="2"/>
      <c r="P658" s="2"/>
      <c r="Q658" s="2"/>
      <c r="R658" s="2"/>
      <c r="S658" s="2"/>
    </row>
    <row r="659" spans="1:19" s="3" customFormat="1" x14ac:dyDescent="0.25">
      <c r="A659" s="81"/>
      <c r="B659" s="2"/>
      <c r="M659" s="2"/>
      <c r="N659" s="2"/>
      <c r="O659" s="2"/>
      <c r="P659" s="2"/>
      <c r="Q659" s="2"/>
      <c r="R659" s="2"/>
      <c r="S659" s="2"/>
    </row>
    <row r="660" spans="1:19" s="3" customFormat="1" x14ac:dyDescent="0.25">
      <c r="A660" s="81"/>
      <c r="B660" s="2"/>
      <c r="M660" s="2"/>
      <c r="N660" s="2"/>
      <c r="O660" s="2"/>
      <c r="P660" s="2"/>
      <c r="Q660" s="2"/>
      <c r="R660" s="2"/>
      <c r="S660" s="2"/>
    </row>
    <row r="661" spans="1:19" s="3" customFormat="1" x14ac:dyDescent="0.25">
      <c r="A661" s="81"/>
      <c r="B661" s="2"/>
      <c r="M661" s="2"/>
      <c r="N661" s="2"/>
      <c r="O661" s="2"/>
      <c r="P661" s="2"/>
      <c r="Q661" s="2"/>
      <c r="R661" s="2"/>
      <c r="S661" s="2"/>
    </row>
    <row r="662" spans="1:19" s="3" customFormat="1" x14ac:dyDescent="0.25">
      <c r="A662" s="81"/>
      <c r="B662" s="2"/>
      <c r="M662" s="2"/>
      <c r="N662" s="2"/>
      <c r="O662" s="2"/>
      <c r="P662" s="2"/>
      <c r="Q662" s="2"/>
      <c r="R662" s="2"/>
      <c r="S662" s="2"/>
    </row>
    <row r="663" spans="1:19" s="3" customFormat="1" x14ac:dyDescent="0.25">
      <c r="A663" s="81"/>
      <c r="B663" s="2"/>
      <c r="M663" s="2"/>
      <c r="N663" s="2"/>
      <c r="O663" s="2"/>
      <c r="P663" s="2"/>
      <c r="Q663" s="2"/>
      <c r="R663" s="2"/>
      <c r="S663" s="2"/>
    </row>
    <row r="664" spans="1:19" s="3" customFormat="1" x14ac:dyDescent="0.25">
      <c r="A664" s="81"/>
      <c r="B664" s="2"/>
      <c r="M664" s="2"/>
      <c r="N664" s="2"/>
      <c r="O664" s="2"/>
      <c r="P664" s="2"/>
      <c r="Q664" s="2"/>
      <c r="R664" s="2"/>
      <c r="S664" s="2"/>
    </row>
    <row r="665" spans="1:19" s="3" customFormat="1" x14ac:dyDescent="0.25">
      <c r="A665" s="81"/>
      <c r="B665" s="2"/>
      <c r="M665" s="2"/>
      <c r="N665" s="2"/>
      <c r="O665" s="2"/>
      <c r="P665" s="2"/>
      <c r="Q665" s="2"/>
      <c r="R665" s="2"/>
      <c r="S665" s="2"/>
    </row>
    <row r="666" spans="1:19" s="3" customFormat="1" x14ac:dyDescent="0.25">
      <c r="A666" s="81"/>
      <c r="B666" s="2"/>
      <c r="M666" s="2"/>
      <c r="N666" s="2"/>
      <c r="O666" s="2"/>
      <c r="P666" s="2"/>
      <c r="Q666" s="2"/>
      <c r="R666" s="2"/>
      <c r="S666" s="2"/>
    </row>
    <row r="667" spans="1:19" s="3" customFormat="1" x14ac:dyDescent="0.25">
      <c r="A667" s="81"/>
      <c r="B667" s="2"/>
      <c r="M667" s="2"/>
      <c r="N667" s="2"/>
      <c r="O667" s="2"/>
      <c r="P667" s="2"/>
      <c r="Q667" s="2"/>
      <c r="R667" s="2"/>
      <c r="S667" s="2"/>
    </row>
    <row r="668" spans="1:19" s="3" customFormat="1" x14ac:dyDescent="0.25">
      <c r="A668" s="81"/>
      <c r="B668" s="2"/>
      <c r="M668" s="2"/>
      <c r="N668" s="2"/>
      <c r="O668" s="2"/>
      <c r="P668" s="2"/>
      <c r="Q668" s="2"/>
      <c r="R668" s="2"/>
      <c r="S668" s="2"/>
    </row>
    <row r="669" spans="1:19" s="3" customFormat="1" x14ac:dyDescent="0.25">
      <c r="A669" s="81"/>
      <c r="B669" s="2"/>
      <c r="M669" s="2"/>
      <c r="N669" s="2"/>
      <c r="O669" s="2"/>
      <c r="P669" s="2"/>
      <c r="Q669" s="2"/>
      <c r="R669" s="2"/>
      <c r="S669" s="2"/>
    </row>
    <row r="670" spans="1:19" s="3" customFormat="1" x14ac:dyDescent="0.25">
      <c r="A670" s="81"/>
      <c r="B670" s="2"/>
      <c r="M670" s="2"/>
      <c r="N670" s="2"/>
      <c r="O670" s="2"/>
      <c r="P670" s="2"/>
      <c r="Q670" s="2"/>
      <c r="R670" s="2"/>
      <c r="S670" s="2"/>
    </row>
    <row r="671" spans="1:19" s="3" customFormat="1" x14ac:dyDescent="0.25">
      <c r="A671" s="81"/>
      <c r="B671" s="2"/>
      <c r="M671" s="2"/>
      <c r="N671" s="2"/>
      <c r="O671" s="2"/>
      <c r="P671" s="2"/>
      <c r="Q671" s="2"/>
      <c r="R671" s="2"/>
      <c r="S671" s="2"/>
    </row>
    <row r="672" spans="1:19" s="3" customFormat="1" x14ac:dyDescent="0.25">
      <c r="A672" s="81"/>
      <c r="B672" s="2"/>
      <c r="M672" s="2"/>
      <c r="N672" s="2"/>
      <c r="O672" s="2"/>
      <c r="P672" s="2"/>
      <c r="Q672" s="2"/>
      <c r="R672" s="2"/>
      <c r="S672" s="2"/>
    </row>
    <row r="673" spans="1:19" s="3" customFormat="1" x14ac:dyDescent="0.25">
      <c r="A673" s="81"/>
      <c r="B673" s="2"/>
      <c r="M673" s="2"/>
      <c r="N673" s="2"/>
      <c r="O673" s="2"/>
      <c r="P673" s="2"/>
      <c r="Q673" s="2"/>
      <c r="R673" s="2"/>
      <c r="S673" s="2"/>
    </row>
    <row r="674" spans="1:19" s="3" customFormat="1" x14ac:dyDescent="0.25">
      <c r="A674" s="81"/>
      <c r="B674" s="2"/>
      <c r="M674" s="2"/>
      <c r="N674" s="2"/>
      <c r="O674" s="2"/>
      <c r="P674" s="2"/>
      <c r="Q674" s="2"/>
      <c r="R674" s="2"/>
      <c r="S674" s="2"/>
    </row>
    <row r="675" spans="1:19" s="3" customFormat="1" x14ac:dyDescent="0.25">
      <c r="A675" s="81"/>
      <c r="B675" s="2"/>
      <c r="M675" s="2"/>
      <c r="N675" s="2"/>
      <c r="O675" s="2"/>
      <c r="P675" s="2"/>
      <c r="Q675" s="2"/>
      <c r="R675" s="2"/>
      <c r="S675" s="2"/>
    </row>
    <row r="676" spans="1:19" s="3" customFormat="1" x14ac:dyDescent="0.25">
      <c r="A676" s="81"/>
      <c r="B676" s="2"/>
      <c r="M676" s="2"/>
      <c r="N676" s="2"/>
      <c r="O676" s="2"/>
      <c r="P676" s="2"/>
      <c r="Q676" s="2"/>
      <c r="R676" s="2"/>
      <c r="S676" s="2"/>
    </row>
    <row r="677" spans="1:19" s="3" customFormat="1" x14ac:dyDescent="0.25">
      <c r="A677" s="81"/>
      <c r="B677" s="2"/>
      <c r="M677" s="2"/>
      <c r="N677" s="2"/>
      <c r="O677" s="2"/>
      <c r="P677" s="2"/>
      <c r="Q677" s="2"/>
      <c r="R677" s="2"/>
      <c r="S677" s="2"/>
    </row>
    <row r="678" spans="1:19" s="3" customFormat="1" x14ac:dyDescent="0.25">
      <c r="A678" s="81"/>
      <c r="B678" s="2"/>
      <c r="M678" s="2"/>
      <c r="N678" s="2"/>
      <c r="O678" s="2"/>
      <c r="P678" s="2"/>
      <c r="Q678" s="2"/>
      <c r="R678" s="2"/>
      <c r="S678" s="2"/>
    </row>
    <row r="679" spans="1:19" s="3" customFormat="1" x14ac:dyDescent="0.25">
      <c r="A679" s="81"/>
      <c r="B679" s="2"/>
      <c r="M679" s="2"/>
      <c r="N679" s="2"/>
      <c r="O679" s="2"/>
      <c r="P679" s="2"/>
      <c r="Q679" s="2"/>
      <c r="R679" s="2"/>
      <c r="S679" s="2"/>
    </row>
    <row r="680" spans="1:19" s="3" customFormat="1" x14ac:dyDescent="0.25">
      <c r="A680" s="81"/>
      <c r="B680" s="2"/>
      <c r="M680" s="2"/>
      <c r="N680" s="2"/>
      <c r="O680" s="2"/>
      <c r="P680" s="2"/>
      <c r="Q680" s="2"/>
      <c r="R680" s="2"/>
      <c r="S680" s="2"/>
    </row>
    <row r="681" spans="1:19" s="3" customFormat="1" x14ac:dyDescent="0.25">
      <c r="A681" s="81"/>
      <c r="B681" s="2"/>
      <c r="M681" s="2"/>
      <c r="N681" s="2"/>
      <c r="O681" s="2"/>
      <c r="P681" s="2"/>
      <c r="Q681" s="2"/>
      <c r="R681" s="2"/>
      <c r="S681" s="2"/>
    </row>
    <row r="682" spans="1:19" s="3" customFormat="1" x14ac:dyDescent="0.25">
      <c r="A682" s="81"/>
      <c r="B682" s="2"/>
      <c r="M682" s="2"/>
      <c r="N682" s="2"/>
      <c r="O682" s="2"/>
      <c r="P682" s="2"/>
      <c r="Q682" s="2"/>
      <c r="R682" s="2"/>
      <c r="S682" s="2"/>
    </row>
    <row r="683" spans="1:19" s="3" customFormat="1" x14ac:dyDescent="0.25">
      <c r="A683" s="81"/>
      <c r="B683" s="2"/>
      <c r="M683" s="2"/>
      <c r="N683" s="2"/>
      <c r="O683" s="2"/>
      <c r="P683" s="2"/>
      <c r="Q683" s="2"/>
      <c r="R683" s="2"/>
      <c r="S683" s="2"/>
    </row>
    <row r="684" spans="1:19" s="3" customFormat="1" x14ac:dyDescent="0.25">
      <c r="A684" s="81"/>
      <c r="B684" s="2"/>
      <c r="M684" s="2"/>
      <c r="N684" s="2"/>
      <c r="O684" s="2"/>
      <c r="P684" s="2"/>
      <c r="Q684" s="2"/>
      <c r="R684" s="2"/>
      <c r="S684" s="2"/>
    </row>
    <row r="685" spans="1:19" s="3" customFormat="1" x14ac:dyDescent="0.25">
      <c r="A685" s="81"/>
      <c r="B685" s="2"/>
      <c r="M685" s="2"/>
      <c r="N685" s="2"/>
      <c r="O685" s="2"/>
      <c r="P685" s="2"/>
      <c r="Q685" s="2"/>
      <c r="R685" s="2"/>
      <c r="S685" s="2"/>
    </row>
    <row r="686" spans="1:19" s="3" customFormat="1" x14ac:dyDescent="0.25">
      <c r="A686" s="81"/>
      <c r="B686" s="2"/>
      <c r="M686" s="2"/>
      <c r="N686" s="2"/>
      <c r="O686" s="2"/>
      <c r="P686" s="2"/>
      <c r="Q686" s="2"/>
      <c r="R686" s="2"/>
      <c r="S686" s="2"/>
    </row>
    <row r="687" spans="1:19" s="3" customFormat="1" x14ac:dyDescent="0.25">
      <c r="A687" s="81"/>
      <c r="B687" s="2"/>
      <c r="M687" s="2"/>
      <c r="N687" s="2"/>
      <c r="O687" s="2"/>
      <c r="P687" s="2"/>
      <c r="Q687" s="2"/>
      <c r="R687" s="2"/>
      <c r="S687" s="2"/>
    </row>
    <row r="688" spans="1:19" s="3" customFormat="1" x14ac:dyDescent="0.25">
      <c r="A688" s="81"/>
      <c r="B688" s="2"/>
      <c r="M688" s="2"/>
      <c r="N688" s="2"/>
      <c r="O688" s="2"/>
      <c r="P688" s="2"/>
      <c r="Q688" s="2"/>
      <c r="R688" s="2"/>
      <c r="S688" s="2"/>
    </row>
    <row r="689" spans="1:19" s="3" customFormat="1" x14ac:dyDescent="0.25">
      <c r="A689" s="81"/>
      <c r="B689" s="2"/>
      <c r="M689" s="2"/>
      <c r="N689" s="2"/>
      <c r="O689" s="2"/>
      <c r="P689" s="2"/>
      <c r="Q689" s="2"/>
      <c r="R689" s="2"/>
      <c r="S689" s="2"/>
    </row>
    <row r="690" spans="1:19" s="3" customFormat="1" x14ac:dyDescent="0.25">
      <c r="A690" s="81"/>
      <c r="B690" s="2"/>
      <c r="M690" s="2"/>
      <c r="N690" s="2"/>
      <c r="O690" s="2"/>
      <c r="P690" s="2"/>
      <c r="Q690" s="2"/>
      <c r="R690" s="2"/>
      <c r="S690" s="2"/>
    </row>
    <row r="691" spans="1:19" s="3" customFormat="1" x14ac:dyDescent="0.25">
      <c r="A691" s="81"/>
      <c r="B691" s="2"/>
      <c r="M691" s="2"/>
      <c r="N691" s="2"/>
      <c r="O691" s="2"/>
      <c r="P691" s="2"/>
      <c r="Q691" s="2"/>
      <c r="R691" s="2"/>
      <c r="S691" s="2"/>
    </row>
    <row r="692" spans="1:19" s="3" customFormat="1" x14ac:dyDescent="0.25">
      <c r="A692" s="81"/>
      <c r="B692" s="2"/>
      <c r="M692" s="2"/>
      <c r="N692" s="2"/>
      <c r="O692" s="2"/>
      <c r="P692" s="2"/>
      <c r="Q692" s="2"/>
      <c r="R692" s="2"/>
      <c r="S692" s="2"/>
    </row>
    <row r="693" spans="1:19" s="3" customFormat="1" x14ac:dyDescent="0.25">
      <c r="A693" s="81"/>
      <c r="B693" s="2"/>
      <c r="M693" s="2"/>
      <c r="N693" s="2"/>
      <c r="O693" s="2"/>
      <c r="P693" s="2"/>
      <c r="Q693" s="2"/>
      <c r="R693" s="2"/>
      <c r="S693" s="2"/>
    </row>
    <row r="694" spans="1:19" s="3" customFormat="1" x14ac:dyDescent="0.25">
      <c r="A694" s="81"/>
      <c r="B694" s="2"/>
      <c r="M694" s="2"/>
      <c r="N694" s="2"/>
      <c r="O694" s="2"/>
      <c r="P694" s="2"/>
      <c r="Q694" s="2"/>
      <c r="R694" s="2"/>
      <c r="S694" s="2"/>
    </row>
    <row r="695" spans="1:19" s="3" customFormat="1" x14ac:dyDescent="0.25">
      <c r="A695" s="81"/>
      <c r="B695" s="2"/>
      <c r="M695" s="2"/>
      <c r="N695" s="2"/>
      <c r="O695" s="2"/>
      <c r="P695" s="2"/>
      <c r="Q695" s="2"/>
      <c r="R695" s="2"/>
      <c r="S695" s="2"/>
    </row>
    <row r="696" spans="1:19" s="3" customFormat="1" x14ac:dyDescent="0.25">
      <c r="A696" s="81"/>
      <c r="B696" s="2"/>
      <c r="M696" s="2"/>
      <c r="N696" s="2"/>
      <c r="O696" s="2"/>
      <c r="P696" s="2"/>
      <c r="Q696" s="2"/>
      <c r="R696" s="2"/>
      <c r="S696" s="2"/>
    </row>
    <row r="697" spans="1:19" s="3" customFormat="1" x14ac:dyDescent="0.25">
      <c r="A697" s="81"/>
      <c r="B697" s="2"/>
      <c r="M697" s="2"/>
      <c r="N697" s="2"/>
      <c r="O697" s="2"/>
      <c r="P697" s="2"/>
      <c r="Q697" s="2"/>
      <c r="R697" s="2"/>
      <c r="S697" s="2"/>
    </row>
    <row r="698" spans="1:19" s="3" customFormat="1" x14ac:dyDescent="0.25">
      <c r="A698" s="81"/>
      <c r="B698" s="2"/>
      <c r="M698" s="2"/>
      <c r="N698" s="2"/>
      <c r="O698" s="2"/>
      <c r="P698" s="2"/>
      <c r="Q698" s="2"/>
      <c r="R698" s="2"/>
      <c r="S698" s="2"/>
    </row>
    <row r="699" spans="1:19" s="3" customFormat="1" x14ac:dyDescent="0.25">
      <c r="A699" s="81"/>
      <c r="B699" s="2"/>
      <c r="M699" s="2"/>
      <c r="N699" s="2"/>
      <c r="O699" s="2"/>
      <c r="P699" s="2"/>
      <c r="Q699" s="2"/>
      <c r="R699" s="2"/>
      <c r="S699" s="2"/>
    </row>
    <row r="700" spans="1:19" s="3" customFormat="1" x14ac:dyDescent="0.25">
      <c r="A700" s="81"/>
      <c r="B700" s="2"/>
      <c r="M700" s="2"/>
      <c r="N700" s="2"/>
      <c r="O700" s="2"/>
      <c r="P700" s="2"/>
      <c r="Q700" s="2"/>
      <c r="R700" s="2"/>
      <c r="S700" s="2"/>
    </row>
    <row r="701" spans="1:19" s="3" customFormat="1" x14ac:dyDescent="0.25">
      <c r="A701" s="81"/>
      <c r="B701" s="2"/>
      <c r="M701" s="2"/>
      <c r="N701" s="2"/>
      <c r="O701" s="2"/>
      <c r="P701" s="2"/>
      <c r="Q701" s="2"/>
      <c r="R701" s="2"/>
      <c r="S701" s="2"/>
    </row>
    <row r="702" spans="1:19" s="3" customFormat="1" x14ac:dyDescent="0.25">
      <c r="A702" s="81"/>
      <c r="B702" s="2"/>
      <c r="M702" s="2"/>
      <c r="N702" s="2"/>
      <c r="O702" s="2"/>
      <c r="P702" s="2"/>
      <c r="Q702" s="2"/>
      <c r="R702" s="2"/>
      <c r="S702" s="2"/>
    </row>
    <row r="703" spans="1:19" s="3" customFormat="1" x14ac:dyDescent="0.25">
      <c r="A703" s="81"/>
      <c r="B703" s="2"/>
      <c r="M703" s="2"/>
      <c r="N703" s="2"/>
      <c r="O703" s="2"/>
      <c r="P703" s="2"/>
      <c r="Q703" s="2"/>
      <c r="R703" s="2"/>
      <c r="S703" s="2"/>
    </row>
    <row r="704" spans="1:19" s="3" customFormat="1" x14ac:dyDescent="0.25">
      <c r="A704" s="81"/>
      <c r="B704" s="2"/>
      <c r="M704" s="2"/>
      <c r="N704" s="2"/>
      <c r="O704" s="2"/>
      <c r="P704" s="2"/>
      <c r="Q704" s="2"/>
      <c r="R704" s="2"/>
      <c r="S704" s="2"/>
    </row>
    <row r="705" spans="1:19" s="3" customFormat="1" x14ac:dyDescent="0.25">
      <c r="A705" s="81"/>
      <c r="B705" s="2"/>
      <c r="M705" s="2"/>
      <c r="N705" s="2"/>
      <c r="O705" s="2"/>
      <c r="P705" s="2"/>
      <c r="Q705" s="2"/>
      <c r="R705" s="2"/>
      <c r="S705" s="2"/>
    </row>
    <row r="706" spans="1:19" s="3" customFormat="1" x14ac:dyDescent="0.25">
      <c r="A706" s="81"/>
      <c r="B706" s="2"/>
      <c r="M706" s="2"/>
      <c r="N706" s="2"/>
      <c r="O706" s="2"/>
      <c r="P706" s="2"/>
      <c r="Q706" s="2"/>
      <c r="R706" s="2"/>
      <c r="S706" s="2"/>
    </row>
    <row r="707" spans="1:19" s="3" customFormat="1" x14ac:dyDescent="0.25">
      <c r="A707" s="81"/>
      <c r="B707" s="2"/>
      <c r="M707" s="2"/>
      <c r="N707" s="2"/>
      <c r="O707" s="2"/>
      <c r="P707" s="2"/>
      <c r="Q707" s="2"/>
      <c r="R707" s="2"/>
      <c r="S707" s="2"/>
    </row>
    <row r="708" spans="1:19" s="3" customFormat="1" x14ac:dyDescent="0.25">
      <c r="A708" s="81"/>
      <c r="B708" s="2"/>
      <c r="M708" s="2"/>
      <c r="N708" s="2"/>
      <c r="O708" s="2"/>
      <c r="P708" s="2"/>
      <c r="Q708" s="2"/>
      <c r="R708" s="2"/>
      <c r="S708" s="2"/>
    </row>
    <row r="709" spans="1:19" s="3" customFormat="1" x14ac:dyDescent="0.25">
      <c r="A709" s="81"/>
      <c r="B709" s="2"/>
      <c r="M709" s="2"/>
      <c r="N709" s="2"/>
      <c r="O709" s="2"/>
      <c r="P709" s="2"/>
      <c r="Q709" s="2"/>
      <c r="R709" s="2"/>
      <c r="S709" s="2"/>
    </row>
    <row r="710" spans="1:19" s="3" customFormat="1" x14ac:dyDescent="0.25">
      <c r="A710" s="81"/>
      <c r="B710" s="2"/>
      <c r="M710" s="2"/>
      <c r="N710" s="2"/>
      <c r="O710" s="2"/>
      <c r="P710" s="2"/>
      <c r="Q710" s="2"/>
      <c r="R710" s="2"/>
      <c r="S710" s="2"/>
    </row>
    <row r="711" spans="1:19" s="3" customFormat="1" x14ac:dyDescent="0.25">
      <c r="A711" s="81"/>
      <c r="B711" s="2"/>
      <c r="M711" s="2"/>
      <c r="N711" s="2"/>
      <c r="O711" s="2"/>
      <c r="P711" s="2"/>
      <c r="Q711" s="2"/>
      <c r="R711" s="2"/>
      <c r="S711" s="2"/>
    </row>
    <row r="712" spans="1:19" s="3" customFormat="1" x14ac:dyDescent="0.25">
      <c r="A712" s="81"/>
      <c r="B712" s="2"/>
      <c r="M712" s="2"/>
      <c r="N712" s="2"/>
      <c r="O712" s="2"/>
      <c r="P712" s="2"/>
      <c r="Q712" s="2"/>
      <c r="R712" s="2"/>
      <c r="S712" s="2"/>
    </row>
  </sheetData>
  <mergeCells count="75">
    <mergeCell ref="B3:B4"/>
    <mergeCell ref="B109:B110"/>
    <mergeCell ref="A226:C226"/>
    <mergeCell ref="A227:C227"/>
    <mergeCell ref="A228:C228"/>
    <mergeCell ref="B20:B24"/>
    <mergeCell ref="A2:J2"/>
    <mergeCell ref="A198:A204"/>
    <mergeCell ref="B198:B204"/>
    <mergeCell ref="C3:C4"/>
    <mergeCell ref="D3:J3"/>
    <mergeCell ref="A5:J5"/>
    <mergeCell ref="B41:B45"/>
    <mergeCell ref="A78:J78"/>
    <mergeCell ref="B154:B173"/>
    <mergeCell ref="A131:A142"/>
    <mergeCell ref="B131:B142"/>
    <mergeCell ref="A3:A4"/>
    <mergeCell ref="A225:C225"/>
    <mergeCell ref="A174:A183"/>
    <mergeCell ref="B205:B206"/>
    <mergeCell ref="B207:B224"/>
    <mergeCell ref="B29:B33"/>
    <mergeCell ref="B34:B37"/>
    <mergeCell ref="B93:B99"/>
    <mergeCell ref="B125:B130"/>
    <mergeCell ref="A143:A153"/>
    <mergeCell ref="B143:B153"/>
    <mergeCell ref="B184:B197"/>
    <mergeCell ref="A125:A130"/>
    <mergeCell ref="B57:B58"/>
    <mergeCell ref="A93:A99"/>
    <mergeCell ref="B6:B13"/>
    <mergeCell ref="B14:B19"/>
    <mergeCell ref="A41:A45"/>
    <mergeCell ref="A47:A49"/>
    <mergeCell ref="B25:B28"/>
    <mergeCell ref="B38:B40"/>
    <mergeCell ref="B47:B49"/>
    <mergeCell ref="A14:A19"/>
    <mergeCell ref="A20:A24"/>
    <mergeCell ref="A25:A28"/>
    <mergeCell ref="A29:A33"/>
    <mergeCell ref="A34:A37"/>
    <mergeCell ref="A6:A13"/>
    <mergeCell ref="A38:A40"/>
    <mergeCell ref="A79:A92"/>
    <mergeCell ref="A61:A66"/>
    <mergeCell ref="A67:A73"/>
    <mergeCell ref="B61:B66"/>
    <mergeCell ref="B67:B73"/>
    <mergeCell ref="A207:A224"/>
    <mergeCell ref="B174:B183"/>
    <mergeCell ref="A184:A197"/>
    <mergeCell ref="A46:J46"/>
    <mergeCell ref="A56:J56"/>
    <mergeCell ref="A60:J60"/>
    <mergeCell ref="A59:C59"/>
    <mergeCell ref="A119:A124"/>
    <mergeCell ref="B79:B92"/>
    <mergeCell ref="B100:B108"/>
    <mergeCell ref="A109:A110"/>
    <mergeCell ref="A75:C75"/>
    <mergeCell ref="A76:C76"/>
    <mergeCell ref="A77:C77"/>
    <mergeCell ref="A50:A52"/>
    <mergeCell ref="A53:A55"/>
    <mergeCell ref="A57:A58"/>
    <mergeCell ref="B50:B52"/>
    <mergeCell ref="B53:B55"/>
    <mergeCell ref="A100:A108"/>
    <mergeCell ref="A111:A118"/>
    <mergeCell ref="B119:B124"/>
    <mergeCell ref="B111:B118"/>
    <mergeCell ref="A154:A17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0"/>
  <sheetViews>
    <sheetView zoomScale="70" zoomScaleNormal="70" workbookViewId="0">
      <pane ySplit="4" topLeftCell="A29" activePane="bottomLeft" state="frozen"/>
      <selection pane="bottomLeft" activeCell="A18" sqref="A18:K18"/>
    </sheetView>
  </sheetViews>
  <sheetFormatPr defaultRowHeight="15.75" x14ac:dyDescent="0.25"/>
  <cols>
    <col min="1" max="1" width="4.28515625" style="1" customWidth="1"/>
    <col min="2" max="2" width="51" style="29" customWidth="1"/>
    <col min="3" max="3" width="17.28515625" style="1" customWidth="1"/>
    <col min="4" max="4" width="17" style="1" customWidth="1"/>
    <col min="5" max="6" width="14.140625" style="1" customWidth="1"/>
    <col min="7" max="7" width="13.7109375" style="1" customWidth="1"/>
    <col min="8" max="8" width="14.85546875" style="1" customWidth="1"/>
    <col min="9" max="9" width="15.140625" style="1" customWidth="1"/>
    <col min="10" max="10" width="14.85546875" style="1" customWidth="1"/>
    <col min="11" max="11" width="15.85546875" style="80" customWidth="1"/>
    <col min="12" max="16384" width="9.140625" style="1"/>
  </cols>
  <sheetData>
    <row r="2" spans="1:18" x14ac:dyDescent="0.25">
      <c r="A2" s="113" t="s">
        <v>110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35"/>
      <c r="M2" s="35"/>
      <c r="N2" s="35"/>
      <c r="O2" s="35"/>
      <c r="P2" s="35"/>
      <c r="Q2" s="35"/>
      <c r="R2" s="35"/>
    </row>
    <row r="3" spans="1:18" ht="16.5" customHeight="1" x14ac:dyDescent="0.25">
      <c r="A3" s="150" t="s">
        <v>19</v>
      </c>
      <c r="B3" s="175" t="s">
        <v>0</v>
      </c>
      <c r="C3" s="146" t="s">
        <v>78</v>
      </c>
      <c r="D3" s="147"/>
      <c r="E3" s="147"/>
      <c r="F3" s="147"/>
      <c r="G3" s="147"/>
      <c r="H3" s="147"/>
      <c r="I3" s="147"/>
      <c r="J3" s="147"/>
      <c r="K3" s="148"/>
      <c r="L3" s="20"/>
      <c r="M3" s="20"/>
      <c r="N3" s="20"/>
      <c r="O3" s="20"/>
      <c r="P3" s="20"/>
      <c r="Q3" s="20"/>
      <c r="R3" s="20"/>
    </row>
    <row r="4" spans="1:18" ht="38.25" customHeight="1" x14ac:dyDescent="0.25">
      <c r="A4" s="151"/>
      <c r="B4" s="175"/>
      <c r="C4" s="17" t="s">
        <v>79</v>
      </c>
      <c r="D4" s="17" t="s">
        <v>80</v>
      </c>
      <c r="E4" s="17" t="s">
        <v>81</v>
      </c>
      <c r="F4" s="17" t="s">
        <v>82</v>
      </c>
      <c r="G4" s="17" t="s">
        <v>83</v>
      </c>
      <c r="H4" s="17" t="s">
        <v>84</v>
      </c>
      <c r="I4" s="17" t="s">
        <v>53</v>
      </c>
      <c r="J4" s="17" t="s">
        <v>102</v>
      </c>
      <c r="K4" s="66" t="s">
        <v>103</v>
      </c>
      <c r="L4" s="20"/>
      <c r="M4" s="20"/>
      <c r="N4" s="20"/>
      <c r="O4" s="20"/>
      <c r="P4" s="20"/>
      <c r="Q4" s="20"/>
      <c r="R4" s="20"/>
    </row>
    <row r="5" spans="1:18" ht="18.75" customHeight="1" x14ac:dyDescent="0.25">
      <c r="A5" s="133" t="s">
        <v>94</v>
      </c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21"/>
      <c r="M5" s="21"/>
      <c r="N5" s="21"/>
      <c r="O5" s="21"/>
      <c r="P5" s="21"/>
      <c r="Q5" s="21"/>
      <c r="R5" s="22"/>
    </row>
    <row r="6" spans="1:18" ht="18.75" customHeight="1" x14ac:dyDescent="0.25">
      <c r="A6" s="76">
        <v>1</v>
      </c>
      <c r="B6" s="31" t="s">
        <v>61</v>
      </c>
      <c r="C6" s="30"/>
      <c r="D6" s="30"/>
      <c r="E6" s="76"/>
      <c r="F6" s="76">
        <v>7</v>
      </c>
      <c r="G6" s="76">
        <v>5</v>
      </c>
      <c r="H6" s="76">
        <v>218</v>
      </c>
      <c r="I6" s="30">
        <f>SUM(D6:H6)</f>
        <v>230</v>
      </c>
      <c r="J6" s="70">
        <v>670</v>
      </c>
      <c r="K6" s="66" t="s">
        <v>124</v>
      </c>
      <c r="L6" s="19"/>
      <c r="M6" s="19"/>
      <c r="N6" s="19"/>
      <c r="O6" s="19"/>
      <c r="P6" s="19"/>
      <c r="Q6" s="16"/>
      <c r="R6" s="16"/>
    </row>
    <row r="7" spans="1:18" ht="18.75" customHeight="1" x14ac:dyDescent="0.25">
      <c r="A7" s="33">
        <v>2</v>
      </c>
      <c r="B7" s="40" t="s">
        <v>62</v>
      </c>
      <c r="C7" s="30"/>
      <c r="D7" s="76">
        <v>1</v>
      </c>
      <c r="E7" s="76">
        <v>1</v>
      </c>
      <c r="F7" s="76">
        <v>4</v>
      </c>
      <c r="G7" s="76"/>
      <c r="H7" s="76">
        <v>177</v>
      </c>
      <c r="I7" s="30">
        <f>SUM(D7:H7)</f>
        <v>183</v>
      </c>
      <c r="J7" s="70">
        <v>778</v>
      </c>
      <c r="K7" s="94" t="s">
        <v>125</v>
      </c>
      <c r="L7" s="19"/>
      <c r="M7" s="19"/>
      <c r="N7" s="19"/>
      <c r="O7" s="19"/>
      <c r="P7" s="19"/>
      <c r="Q7" s="19"/>
      <c r="R7" s="19"/>
    </row>
    <row r="8" spans="1:18" ht="18.75" customHeight="1" x14ac:dyDescent="0.25">
      <c r="A8" s="33">
        <v>3</v>
      </c>
      <c r="B8" s="40" t="s">
        <v>63</v>
      </c>
      <c r="C8" s="30"/>
      <c r="D8" s="30"/>
      <c r="E8" s="76"/>
      <c r="F8" s="76">
        <v>1</v>
      </c>
      <c r="G8" s="76"/>
      <c r="H8" s="76">
        <v>10</v>
      </c>
      <c r="I8" s="30">
        <f>SUM(F8:H8)</f>
        <v>11</v>
      </c>
      <c r="J8" s="70">
        <v>428</v>
      </c>
      <c r="K8" s="94" t="s">
        <v>126</v>
      </c>
      <c r="L8" s="19"/>
      <c r="M8" s="16"/>
      <c r="N8" s="16"/>
      <c r="O8" s="16"/>
      <c r="P8" s="16"/>
      <c r="Q8" s="16"/>
      <c r="R8" s="16"/>
    </row>
    <row r="9" spans="1:18" ht="18.75" customHeight="1" x14ac:dyDescent="0.25">
      <c r="A9" s="33">
        <v>4</v>
      </c>
      <c r="B9" s="40" t="s">
        <v>64</v>
      </c>
      <c r="C9" s="30"/>
      <c r="D9" s="76">
        <v>3</v>
      </c>
      <c r="E9" s="76">
        <v>1</v>
      </c>
      <c r="F9" s="76"/>
      <c r="G9" s="76"/>
      <c r="H9" s="76">
        <v>212</v>
      </c>
      <c r="I9" s="30">
        <f>SUM(D9:H9)</f>
        <v>216</v>
      </c>
      <c r="J9" s="70">
        <v>553</v>
      </c>
      <c r="K9" s="66" t="s">
        <v>127</v>
      </c>
      <c r="L9" s="19"/>
      <c r="M9" s="19"/>
      <c r="N9" s="19"/>
      <c r="O9" s="19"/>
      <c r="P9" s="16"/>
      <c r="Q9" s="16"/>
      <c r="R9" s="16"/>
    </row>
    <row r="10" spans="1:18" ht="18.75" customHeight="1" x14ac:dyDescent="0.25">
      <c r="A10" s="33">
        <v>5</v>
      </c>
      <c r="B10" s="40" t="s">
        <v>65</v>
      </c>
      <c r="C10" s="30"/>
      <c r="D10" s="30"/>
      <c r="E10" s="76">
        <v>2</v>
      </c>
      <c r="F10" s="76">
        <v>5</v>
      </c>
      <c r="G10" s="76">
        <v>31</v>
      </c>
      <c r="H10" s="76">
        <v>138</v>
      </c>
      <c r="I10" s="30">
        <f>SUM(E10:H10)</f>
        <v>176</v>
      </c>
      <c r="J10" s="70">
        <v>728</v>
      </c>
      <c r="K10" s="94" t="s">
        <v>128</v>
      </c>
      <c r="L10" s="19"/>
      <c r="M10" s="19"/>
      <c r="N10" s="19"/>
      <c r="O10" s="19"/>
      <c r="P10" s="19"/>
      <c r="Q10" s="19"/>
      <c r="R10" s="19"/>
    </row>
    <row r="11" spans="1:18" ht="18.75" customHeight="1" x14ac:dyDescent="0.25">
      <c r="A11" s="33">
        <v>6</v>
      </c>
      <c r="B11" s="40" t="s">
        <v>68</v>
      </c>
      <c r="C11" s="30"/>
      <c r="D11" s="30"/>
      <c r="E11" s="76"/>
      <c r="F11" s="76">
        <v>4</v>
      </c>
      <c r="G11" s="76">
        <v>4</v>
      </c>
      <c r="H11" s="76">
        <v>94</v>
      </c>
      <c r="I11" s="30">
        <f>SUM(F11:H11)</f>
        <v>102</v>
      </c>
      <c r="J11" s="70">
        <v>391</v>
      </c>
      <c r="K11" s="66" t="s">
        <v>129</v>
      </c>
      <c r="L11" s="16"/>
      <c r="M11" s="16"/>
      <c r="N11" s="16"/>
      <c r="O11" s="16"/>
      <c r="P11" s="16"/>
      <c r="Q11" s="16"/>
      <c r="R11" s="16"/>
    </row>
    <row r="12" spans="1:18" ht="18.75" customHeight="1" x14ac:dyDescent="0.25">
      <c r="A12" s="33">
        <v>7</v>
      </c>
      <c r="B12" s="40" t="s">
        <v>69</v>
      </c>
      <c r="C12" s="30"/>
      <c r="D12" s="30"/>
      <c r="E12" s="76"/>
      <c r="F12" s="76">
        <v>7</v>
      </c>
      <c r="G12" s="76">
        <v>3</v>
      </c>
      <c r="H12" s="76">
        <v>107</v>
      </c>
      <c r="I12" s="30">
        <f>SUM(F12:H12)</f>
        <v>117</v>
      </c>
      <c r="J12" s="70">
        <v>903</v>
      </c>
      <c r="K12" s="66" t="s">
        <v>130</v>
      </c>
      <c r="L12" s="19"/>
      <c r="M12" s="19"/>
      <c r="N12" s="19"/>
      <c r="O12" s="19"/>
      <c r="P12" s="19"/>
      <c r="Q12" s="19"/>
      <c r="R12" s="19"/>
    </row>
    <row r="13" spans="1:18" ht="29.25" customHeight="1" x14ac:dyDescent="0.25">
      <c r="A13" s="33">
        <v>8</v>
      </c>
      <c r="B13" s="40" t="s">
        <v>70</v>
      </c>
      <c r="C13" s="30"/>
      <c r="D13" s="30"/>
      <c r="E13" s="76"/>
      <c r="F13" s="76">
        <v>7</v>
      </c>
      <c r="G13" s="76">
        <v>2</v>
      </c>
      <c r="H13" s="76">
        <v>89</v>
      </c>
      <c r="I13" s="30">
        <f>SUM(F13:H13)</f>
        <v>98</v>
      </c>
      <c r="J13" s="70">
        <v>977</v>
      </c>
      <c r="K13" s="66" t="s">
        <v>131</v>
      </c>
      <c r="L13" s="19"/>
      <c r="M13" s="19"/>
      <c r="N13" s="19"/>
      <c r="O13" s="19"/>
      <c r="P13" s="16"/>
      <c r="Q13" s="16"/>
      <c r="R13" s="16"/>
    </row>
    <row r="14" spans="1:18" ht="21" customHeight="1" x14ac:dyDescent="0.25">
      <c r="A14" s="161" t="s">
        <v>95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3"/>
      <c r="L14" s="19"/>
      <c r="M14" s="19"/>
      <c r="N14" s="19"/>
      <c r="O14" s="19"/>
      <c r="P14" s="16"/>
      <c r="Q14" s="16"/>
      <c r="R14" s="16"/>
    </row>
    <row r="15" spans="1:18" ht="18.75" customHeight="1" x14ac:dyDescent="0.25">
      <c r="A15" s="33">
        <v>9</v>
      </c>
      <c r="B15" s="40" t="s">
        <v>72</v>
      </c>
      <c r="C15" s="30"/>
      <c r="D15" s="30"/>
      <c r="E15" s="30"/>
      <c r="F15" s="30"/>
      <c r="G15" s="30"/>
      <c r="H15" s="76">
        <v>95</v>
      </c>
      <c r="I15" s="30">
        <f>SUM(H15)</f>
        <v>95</v>
      </c>
      <c r="J15" s="70">
        <v>609</v>
      </c>
      <c r="K15" s="66" t="s">
        <v>132</v>
      </c>
      <c r="L15" s="19"/>
      <c r="M15" s="19"/>
      <c r="N15" s="19"/>
      <c r="O15" s="19"/>
      <c r="P15" s="19"/>
      <c r="Q15" s="19"/>
      <c r="R15" s="16"/>
    </row>
    <row r="16" spans="1:18" ht="18.75" customHeight="1" x14ac:dyDescent="0.25">
      <c r="A16" s="33">
        <v>10</v>
      </c>
      <c r="B16" s="40" t="s">
        <v>73</v>
      </c>
      <c r="C16" s="30"/>
      <c r="D16" s="30"/>
      <c r="E16" s="76"/>
      <c r="F16" s="76"/>
      <c r="G16" s="76"/>
      <c r="H16" s="76"/>
      <c r="I16" s="30">
        <v>39</v>
      </c>
      <c r="J16" s="70">
        <v>511</v>
      </c>
      <c r="K16" s="66" t="s">
        <v>133</v>
      </c>
      <c r="L16" s="19"/>
      <c r="M16" s="19"/>
      <c r="N16" s="19"/>
      <c r="O16" s="19"/>
      <c r="P16" s="19"/>
      <c r="Q16" s="19"/>
      <c r="R16" s="16"/>
    </row>
    <row r="17" spans="1:18" ht="18.75" customHeight="1" x14ac:dyDescent="0.25">
      <c r="A17" s="33">
        <v>11</v>
      </c>
      <c r="B17" s="40" t="s">
        <v>75</v>
      </c>
      <c r="C17" s="30"/>
      <c r="D17" s="30"/>
      <c r="E17" s="76">
        <v>2</v>
      </c>
      <c r="F17" s="76">
        <v>5</v>
      </c>
      <c r="G17" s="76">
        <v>17</v>
      </c>
      <c r="H17" s="76">
        <v>44</v>
      </c>
      <c r="I17" s="30">
        <f>SUM(E17:H17)</f>
        <v>68</v>
      </c>
      <c r="J17" s="70">
        <v>1616</v>
      </c>
      <c r="K17" s="66" t="s">
        <v>134</v>
      </c>
      <c r="L17" s="19"/>
      <c r="M17" s="19"/>
      <c r="N17" s="19"/>
      <c r="O17" s="19"/>
      <c r="P17" s="19"/>
      <c r="Q17" s="19"/>
      <c r="R17" s="16"/>
    </row>
    <row r="18" spans="1:18" ht="18.75" customHeight="1" x14ac:dyDescent="0.25">
      <c r="A18" s="161" t="s">
        <v>96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3"/>
      <c r="L18" s="19"/>
      <c r="M18" s="19"/>
      <c r="N18" s="19"/>
      <c r="O18" s="19"/>
      <c r="P18" s="19"/>
      <c r="Q18" s="19"/>
      <c r="R18" s="16"/>
    </row>
    <row r="19" spans="1:18" ht="27.75" customHeight="1" x14ac:dyDescent="0.25">
      <c r="A19" s="33">
        <v>12</v>
      </c>
      <c r="B19" s="32" t="s">
        <v>76</v>
      </c>
      <c r="C19" s="30"/>
      <c r="D19" s="30"/>
      <c r="E19" s="76"/>
      <c r="F19" s="76">
        <v>2</v>
      </c>
      <c r="G19" s="76"/>
      <c r="H19" s="76">
        <v>55</v>
      </c>
      <c r="I19" s="30">
        <v>57</v>
      </c>
      <c r="J19" s="70">
        <v>296</v>
      </c>
      <c r="K19" s="94">
        <v>0.2</v>
      </c>
      <c r="L19" s="16"/>
      <c r="M19" s="16"/>
      <c r="N19" s="16"/>
      <c r="O19" s="16"/>
      <c r="P19" s="16"/>
      <c r="Q19" s="16"/>
      <c r="R19" s="16"/>
    </row>
    <row r="20" spans="1:18" ht="20.25" customHeight="1" x14ac:dyDescent="0.25">
      <c r="A20" s="30"/>
      <c r="B20" s="99" t="s">
        <v>77</v>
      </c>
      <c r="C20" s="30"/>
      <c r="D20" s="30"/>
      <c r="E20" s="30">
        <f t="shared" ref="E20:J20" si="0">SUM(E6:E19)</f>
        <v>6</v>
      </c>
      <c r="F20" s="30">
        <f t="shared" si="0"/>
        <v>42</v>
      </c>
      <c r="G20" s="30">
        <f t="shared" si="0"/>
        <v>62</v>
      </c>
      <c r="H20" s="30">
        <f t="shared" si="0"/>
        <v>1239</v>
      </c>
      <c r="I20" s="30">
        <f t="shared" si="0"/>
        <v>1392</v>
      </c>
      <c r="J20" s="71">
        <f t="shared" si="0"/>
        <v>8460</v>
      </c>
      <c r="K20" s="66"/>
      <c r="L20" s="16"/>
      <c r="M20" s="16"/>
      <c r="N20" s="16"/>
      <c r="O20" s="16"/>
      <c r="P20" s="16"/>
      <c r="Q20" s="16"/>
      <c r="R20" s="16"/>
    </row>
    <row r="21" spans="1:18" ht="20.25" customHeight="1" x14ac:dyDescent="0.25">
      <c r="A21" s="161" t="s">
        <v>104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3"/>
      <c r="L21" s="16"/>
      <c r="M21" s="16"/>
      <c r="N21" s="16"/>
      <c r="O21" s="16"/>
      <c r="P21" s="16"/>
      <c r="Q21" s="16"/>
      <c r="R21" s="16"/>
    </row>
    <row r="22" spans="1:18" ht="20.25" customHeight="1" x14ac:dyDescent="0.25">
      <c r="A22" s="76">
        <v>13</v>
      </c>
      <c r="B22" s="42" t="s">
        <v>85</v>
      </c>
      <c r="C22" s="30"/>
      <c r="D22" s="76"/>
      <c r="E22" s="76">
        <v>7</v>
      </c>
      <c r="F22" s="76">
        <v>92</v>
      </c>
      <c r="G22" s="76"/>
      <c r="H22" s="76">
        <v>14</v>
      </c>
      <c r="I22" s="30">
        <f>SUM(E22:H22)</f>
        <v>113</v>
      </c>
      <c r="J22" s="70">
        <v>191</v>
      </c>
      <c r="K22" s="66" t="s">
        <v>135</v>
      </c>
      <c r="L22" s="16"/>
      <c r="M22" s="16"/>
      <c r="N22" s="16"/>
      <c r="O22" s="16"/>
      <c r="P22" s="16"/>
      <c r="Q22" s="16"/>
      <c r="R22" s="16"/>
    </row>
    <row r="23" spans="1:18" ht="37.5" customHeight="1" x14ac:dyDescent="0.25">
      <c r="A23" s="76">
        <v>14</v>
      </c>
      <c r="B23" s="42" t="s">
        <v>87</v>
      </c>
      <c r="C23" s="76">
        <v>1</v>
      </c>
      <c r="D23" s="76"/>
      <c r="E23" s="76">
        <v>3</v>
      </c>
      <c r="F23" s="76">
        <v>1</v>
      </c>
      <c r="G23" s="76"/>
      <c r="H23" s="76">
        <v>142</v>
      </c>
      <c r="I23" s="30">
        <f>SUM(C23:H23)</f>
        <v>147</v>
      </c>
      <c r="J23" s="70">
        <v>1258</v>
      </c>
      <c r="K23" s="94" t="s">
        <v>136</v>
      </c>
      <c r="L23" s="16"/>
      <c r="M23" s="16"/>
      <c r="N23" s="16"/>
      <c r="O23" s="16"/>
      <c r="P23" s="16"/>
      <c r="Q23" s="16"/>
      <c r="R23" s="16"/>
    </row>
    <row r="24" spans="1:18" ht="37.5" customHeight="1" x14ac:dyDescent="0.25">
      <c r="A24" s="76">
        <v>15</v>
      </c>
      <c r="B24" s="42" t="s">
        <v>105</v>
      </c>
      <c r="C24" s="30"/>
      <c r="D24" s="76"/>
      <c r="E24" s="76"/>
      <c r="F24" s="76"/>
      <c r="G24" s="76"/>
      <c r="H24" s="76"/>
      <c r="I24" s="30"/>
      <c r="J24" s="70"/>
      <c r="K24" s="66"/>
      <c r="L24" s="16"/>
      <c r="M24" s="16"/>
      <c r="N24" s="16"/>
      <c r="O24" s="16"/>
      <c r="P24" s="16"/>
      <c r="Q24" s="16"/>
      <c r="R24" s="16"/>
    </row>
    <row r="25" spans="1:18" ht="20.25" customHeight="1" x14ac:dyDescent="0.25">
      <c r="A25" s="30"/>
      <c r="B25" s="99" t="s">
        <v>100</v>
      </c>
      <c r="C25" s="30"/>
      <c r="D25" s="30">
        <f>SUM(D22:D24)</f>
        <v>0</v>
      </c>
      <c r="E25" s="30">
        <f>SUM(E22:E24)</f>
        <v>10</v>
      </c>
      <c r="F25" s="30">
        <f>SUM(F22:F24)</f>
        <v>93</v>
      </c>
      <c r="G25" s="30">
        <f>SUM(G22:G24)</f>
        <v>0</v>
      </c>
      <c r="H25" s="30"/>
      <c r="I25" s="30">
        <f>SUM(I22:I24)</f>
        <v>260</v>
      </c>
      <c r="J25" s="75">
        <f>SUM(J22:J24)</f>
        <v>1449</v>
      </c>
      <c r="K25" s="66"/>
      <c r="L25" s="16"/>
      <c r="M25" s="16"/>
      <c r="N25" s="16"/>
      <c r="O25" s="16"/>
      <c r="P25" s="16"/>
      <c r="Q25" s="16"/>
      <c r="R25" s="16"/>
    </row>
    <row r="26" spans="1:18" ht="20.25" customHeight="1" x14ac:dyDescent="0.25">
      <c r="A26" s="30"/>
      <c r="B26" s="100" t="s">
        <v>101</v>
      </c>
      <c r="C26" s="30"/>
      <c r="D26" s="30">
        <f>D25</f>
        <v>0</v>
      </c>
      <c r="E26" s="30">
        <f>E20+E25</f>
        <v>16</v>
      </c>
      <c r="F26" s="30">
        <f>F20+F25</f>
        <v>135</v>
      </c>
      <c r="G26" s="30">
        <f>G20+G25</f>
        <v>62</v>
      </c>
      <c r="H26" s="30">
        <f>H20+H24</f>
        <v>1239</v>
      </c>
      <c r="I26" s="30">
        <f>I20+I25</f>
        <v>1652</v>
      </c>
      <c r="J26" s="30">
        <f>J20+J25</f>
        <v>9909</v>
      </c>
      <c r="K26" s="66"/>
      <c r="L26" s="16"/>
      <c r="M26" s="16"/>
      <c r="N26" s="16"/>
      <c r="O26" s="16"/>
      <c r="P26" s="16"/>
      <c r="Q26" s="16"/>
      <c r="R26" s="16"/>
    </row>
    <row r="27" spans="1:18" ht="18.75" customHeight="1" x14ac:dyDescent="0.25">
      <c r="A27" s="161" t="s">
        <v>52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3"/>
      <c r="L27" s="21"/>
      <c r="M27" s="21"/>
      <c r="N27" s="21"/>
      <c r="O27" s="21"/>
      <c r="P27" s="21"/>
      <c r="Q27" s="21"/>
      <c r="R27" s="21"/>
    </row>
    <row r="28" spans="1:18" ht="15" customHeight="1" x14ac:dyDescent="0.25">
      <c r="A28" s="33">
        <v>18</v>
      </c>
      <c r="B28" s="32" t="s">
        <v>24</v>
      </c>
      <c r="C28" s="30"/>
      <c r="D28" s="30"/>
      <c r="E28" s="76"/>
      <c r="F28" s="76">
        <v>2</v>
      </c>
      <c r="G28" s="76">
        <v>14</v>
      </c>
      <c r="H28" s="76">
        <v>146</v>
      </c>
      <c r="I28" s="30">
        <v>162</v>
      </c>
      <c r="J28" s="70">
        <v>859</v>
      </c>
      <c r="K28" s="94">
        <v>0.19</v>
      </c>
      <c r="L28" s="19"/>
      <c r="M28" s="19"/>
      <c r="N28" s="19"/>
      <c r="O28" s="19"/>
      <c r="P28" s="19"/>
      <c r="Q28" s="19"/>
      <c r="R28" s="19"/>
    </row>
    <row r="29" spans="1:18" ht="15" customHeight="1" x14ac:dyDescent="0.25">
      <c r="A29" s="33">
        <v>19</v>
      </c>
      <c r="B29" s="32" t="s">
        <v>25</v>
      </c>
      <c r="C29" s="30"/>
      <c r="D29" s="30"/>
      <c r="E29" s="76"/>
      <c r="F29" s="76"/>
      <c r="G29" s="76"/>
      <c r="H29" s="76">
        <v>34</v>
      </c>
      <c r="I29" s="30">
        <v>34</v>
      </c>
      <c r="J29" s="70">
        <v>365</v>
      </c>
      <c r="K29" s="94">
        <v>0.1</v>
      </c>
      <c r="L29" s="19"/>
      <c r="M29" s="19"/>
      <c r="N29" s="19"/>
      <c r="O29" s="19"/>
      <c r="P29" s="19"/>
      <c r="Q29" s="19"/>
      <c r="R29" s="19"/>
    </row>
    <row r="30" spans="1:18" ht="15" customHeight="1" x14ac:dyDescent="0.25">
      <c r="A30" s="33">
        <v>22</v>
      </c>
      <c r="B30" s="32" t="s">
        <v>26</v>
      </c>
      <c r="C30" s="30"/>
      <c r="D30" s="30"/>
      <c r="E30" s="76"/>
      <c r="F30" s="76"/>
      <c r="G30" s="76">
        <v>1</v>
      </c>
      <c r="H30" s="76">
        <v>1</v>
      </c>
      <c r="I30" s="30">
        <f>SUM(G30:H30)</f>
        <v>2</v>
      </c>
      <c r="J30" s="72">
        <v>271</v>
      </c>
      <c r="K30" s="65"/>
      <c r="L30" s="19"/>
      <c r="M30" s="19"/>
      <c r="N30" s="19"/>
      <c r="O30" s="19"/>
      <c r="P30" s="19"/>
      <c r="Q30" s="19"/>
      <c r="R30" s="19"/>
    </row>
    <row r="31" spans="1:18" ht="30" customHeight="1" x14ac:dyDescent="0.25">
      <c r="A31" s="33">
        <v>25</v>
      </c>
      <c r="B31" s="32" t="s">
        <v>27</v>
      </c>
      <c r="C31" s="30"/>
      <c r="D31" s="30"/>
      <c r="E31" s="76"/>
      <c r="F31" s="76"/>
      <c r="G31" s="76"/>
      <c r="H31" s="76">
        <v>2</v>
      </c>
      <c r="I31" s="30">
        <v>2</v>
      </c>
      <c r="J31" s="74">
        <v>161</v>
      </c>
      <c r="K31" s="65">
        <v>1.24</v>
      </c>
      <c r="L31" s="25"/>
      <c r="M31" s="25"/>
      <c r="N31" s="25"/>
      <c r="O31" s="25"/>
      <c r="P31" s="25"/>
      <c r="Q31" s="25"/>
      <c r="R31" s="25"/>
    </row>
    <row r="32" spans="1:18" x14ac:dyDescent="0.25">
      <c r="A32" s="33">
        <v>28</v>
      </c>
      <c r="B32" s="32" t="s">
        <v>28</v>
      </c>
      <c r="C32" s="30"/>
      <c r="D32" s="30"/>
      <c r="E32" s="76"/>
      <c r="F32" s="76">
        <v>2</v>
      </c>
      <c r="G32" s="76">
        <v>2</v>
      </c>
      <c r="H32" s="76">
        <v>344</v>
      </c>
      <c r="I32" s="30">
        <v>348</v>
      </c>
      <c r="J32" s="70">
        <v>1065</v>
      </c>
      <c r="K32" s="94">
        <v>0.33</v>
      </c>
      <c r="L32" s="19"/>
      <c r="M32" s="19"/>
      <c r="N32" s="19"/>
      <c r="O32" s="19"/>
      <c r="P32" s="19"/>
      <c r="Q32" s="19"/>
      <c r="R32" s="19"/>
    </row>
    <row r="33" spans="1:19" x14ac:dyDescent="0.25">
      <c r="A33" s="33">
        <v>29</v>
      </c>
      <c r="B33" s="32" t="s">
        <v>29</v>
      </c>
      <c r="C33" s="30"/>
      <c r="D33" s="30"/>
      <c r="E33" s="76"/>
      <c r="F33" s="76"/>
      <c r="G33" s="76"/>
      <c r="H33" s="76"/>
      <c r="I33" s="30"/>
      <c r="J33" s="70"/>
      <c r="K33" s="66"/>
      <c r="L33" s="19"/>
      <c r="M33" s="19"/>
      <c r="N33" s="19"/>
      <c r="O33" s="19"/>
      <c r="P33" s="19"/>
      <c r="Q33" s="19"/>
      <c r="R33" s="19"/>
    </row>
    <row r="34" spans="1:19" x14ac:dyDescent="0.25">
      <c r="A34" s="33">
        <v>35</v>
      </c>
      <c r="B34" s="32" t="s">
        <v>30</v>
      </c>
      <c r="C34" s="30"/>
      <c r="D34" s="30"/>
      <c r="E34" s="76"/>
      <c r="F34" s="76">
        <v>1</v>
      </c>
      <c r="G34" s="76"/>
      <c r="H34" s="76"/>
      <c r="I34" s="30">
        <v>1</v>
      </c>
      <c r="J34" s="70">
        <v>223</v>
      </c>
      <c r="K34" s="94">
        <v>0.01</v>
      </c>
      <c r="L34" s="19"/>
      <c r="M34" s="19"/>
      <c r="N34" s="19"/>
      <c r="O34" s="19"/>
      <c r="P34" s="19"/>
      <c r="Q34" s="19"/>
      <c r="R34" s="19"/>
    </row>
    <row r="35" spans="1:19" ht="15" customHeight="1" x14ac:dyDescent="0.25">
      <c r="A35" s="33">
        <v>37</v>
      </c>
      <c r="B35" s="32" t="s">
        <v>31</v>
      </c>
      <c r="C35" s="30"/>
      <c r="D35" s="30"/>
      <c r="E35" s="76"/>
      <c r="F35" s="76"/>
      <c r="G35" s="76">
        <v>1</v>
      </c>
      <c r="H35" s="76">
        <v>66</v>
      </c>
      <c r="I35" s="30">
        <v>67</v>
      </c>
      <c r="J35" s="70">
        <v>442</v>
      </c>
      <c r="K35" s="94">
        <v>0.16</v>
      </c>
      <c r="L35" s="19"/>
      <c r="M35" s="19"/>
      <c r="N35" s="19"/>
      <c r="O35" s="19"/>
      <c r="P35" s="19"/>
      <c r="Q35" s="19"/>
      <c r="R35" s="19"/>
    </row>
    <row r="36" spans="1:19" ht="15" customHeight="1" x14ac:dyDescent="0.25">
      <c r="A36" s="33">
        <v>40</v>
      </c>
      <c r="B36" s="32" t="s">
        <v>32</v>
      </c>
      <c r="C36" s="30"/>
      <c r="D36" s="30"/>
      <c r="E36" s="76"/>
      <c r="F36" s="76"/>
      <c r="G36" s="76"/>
      <c r="H36" s="76">
        <v>10</v>
      </c>
      <c r="I36" s="30">
        <v>10</v>
      </c>
      <c r="J36" s="70">
        <v>296</v>
      </c>
      <c r="K36" s="66">
        <v>3.37</v>
      </c>
      <c r="L36" s="19"/>
      <c r="M36" s="19"/>
      <c r="N36" s="19"/>
      <c r="O36" s="19"/>
      <c r="P36" s="19"/>
      <c r="Q36" s="19"/>
      <c r="R36" s="19"/>
    </row>
    <row r="37" spans="1:19" x14ac:dyDescent="0.25">
      <c r="A37" s="33">
        <v>42</v>
      </c>
      <c r="B37" s="32" t="s">
        <v>33</v>
      </c>
      <c r="C37" s="30"/>
      <c r="D37" s="30"/>
      <c r="E37" s="76"/>
      <c r="F37" s="76"/>
      <c r="G37" s="76"/>
      <c r="H37" s="76">
        <v>165</v>
      </c>
      <c r="I37" s="30">
        <v>165</v>
      </c>
      <c r="J37" s="70">
        <v>1366</v>
      </c>
      <c r="K37" s="94">
        <v>0.12</v>
      </c>
      <c r="L37" s="19"/>
      <c r="M37" s="19"/>
      <c r="N37" s="19"/>
      <c r="O37" s="19"/>
      <c r="P37" s="19"/>
      <c r="Q37" s="19"/>
      <c r="R37" s="19"/>
    </row>
    <row r="38" spans="1:19" ht="31.5" x14ac:dyDescent="0.25">
      <c r="A38" s="33">
        <v>44</v>
      </c>
      <c r="B38" s="32" t="s">
        <v>34</v>
      </c>
      <c r="C38" s="30"/>
      <c r="D38" s="30"/>
      <c r="E38" s="76"/>
      <c r="F38" s="76">
        <v>2</v>
      </c>
      <c r="G38" s="76">
        <v>5</v>
      </c>
      <c r="H38" s="76">
        <v>144</v>
      </c>
      <c r="I38" s="30">
        <v>151</v>
      </c>
      <c r="J38" s="70">
        <v>1090</v>
      </c>
      <c r="K38" s="94">
        <v>0.14000000000000001</v>
      </c>
      <c r="L38" s="19"/>
      <c r="M38" s="19"/>
      <c r="N38" s="19"/>
      <c r="O38" s="19"/>
      <c r="P38" s="19"/>
      <c r="Q38" s="19"/>
      <c r="R38" s="19"/>
    </row>
    <row r="39" spans="1:19" ht="31.5" x14ac:dyDescent="0.25">
      <c r="A39" s="33">
        <v>48</v>
      </c>
      <c r="B39" s="32" t="s">
        <v>35</v>
      </c>
      <c r="C39" s="30"/>
      <c r="D39" s="30"/>
      <c r="E39" s="76"/>
      <c r="F39" s="76">
        <v>11</v>
      </c>
      <c r="G39" s="76">
        <v>25</v>
      </c>
      <c r="H39" s="76">
        <v>335</v>
      </c>
      <c r="I39" s="30">
        <v>371</v>
      </c>
      <c r="J39" s="70">
        <v>1010</v>
      </c>
      <c r="K39" s="94">
        <v>0.37</v>
      </c>
      <c r="L39" s="19"/>
      <c r="M39" s="19"/>
      <c r="N39" s="19"/>
      <c r="O39" s="19"/>
      <c r="P39" s="19"/>
      <c r="Q39" s="19"/>
      <c r="R39" s="19"/>
    </row>
    <row r="40" spans="1:19" ht="15" customHeight="1" x14ac:dyDescent="0.25">
      <c r="A40" s="33">
        <v>49</v>
      </c>
      <c r="B40" s="34" t="s">
        <v>36</v>
      </c>
      <c r="C40" s="30"/>
      <c r="D40" s="30"/>
      <c r="E40" s="76"/>
      <c r="F40" s="76">
        <v>2</v>
      </c>
      <c r="G40" s="76">
        <v>6</v>
      </c>
      <c r="H40" s="76">
        <v>131</v>
      </c>
      <c r="I40" s="30">
        <v>139</v>
      </c>
      <c r="J40" s="70">
        <v>549</v>
      </c>
      <c r="K40" s="94">
        <v>0.26</v>
      </c>
      <c r="L40" s="19"/>
      <c r="M40" s="19"/>
      <c r="N40" s="19"/>
      <c r="O40" s="19"/>
      <c r="P40" s="19"/>
      <c r="Q40" s="19"/>
      <c r="R40" s="19"/>
    </row>
    <row r="41" spans="1:19" ht="15" customHeight="1" x14ac:dyDescent="0.25">
      <c r="A41" s="33"/>
      <c r="B41" s="32" t="s">
        <v>113</v>
      </c>
      <c r="C41" s="30"/>
      <c r="D41" s="30"/>
      <c r="E41" s="76"/>
      <c r="F41" s="76"/>
      <c r="G41" s="76"/>
      <c r="H41" s="76">
        <v>29</v>
      </c>
      <c r="I41" s="30">
        <v>29</v>
      </c>
      <c r="J41" s="73">
        <v>212</v>
      </c>
      <c r="K41" s="95">
        <v>0.14000000000000001</v>
      </c>
      <c r="L41" s="26"/>
      <c r="M41" s="26"/>
      <c r="N41" s="26"/>
      <c r="O41" s="26"/>
      <c r="P41" s="26"/>
      <c r="Q41" s="26"/>
      <c r="R41" s="26"/>
    </row>
    <row r="42" spans="1:19" ht="15" customHeight="1" x14ac:dyDescent="0.25">
      <c r="A42" s="33">
        <v>65</v>
      </c>
      <c r="B42" s="32" t="s">
        <v>37</v>
      </c>
      <c r="C42" s="30"/>
      <c r="D42" s="30"/>
      <c r="E42" s="76"/>
      <c r="F42" s="76">
        <v>6</v>
      </c>
      <c r="G42" s="76"/>
      <c r="H42" s="76">
        <v>88</v>
      </c>
      <c r="I42" s="30">
        <v>94</v>
      </c>
      <c r="J42" s="72">
        <v>1059</v>
      </c>
      <c r="K42" s="96">
        <v>0.09</v>
      </c>
      <c r="L42" s="23"/>
      <c r="M42" s="23"/>
      <c r="N42" s="23"/>
      <c r="O42" s="23"/>
      <c r="P42" s="23"/>
      <c r="Q42" s="23"/>
      <c r="R42" s="23"/>
    </row>
    <row r="43" spans="1:19" x14ac:dyDescent="0.25">
      <c r="A43" s="130" t="s">
        <v>60</v>
      </c>
      <c r="B43" s="131"/>
      <c r="C43" s="50">
        <f t="shared" ref="C43:J43" si="1">SUM(C28:C42)</f>
        <v>0</v>
      </c>
      <c r="D43" s="50">
        <f t="shared" si="1"/>
        <v>0</v>
      </c>
      <c r="E43" s="50">
        <f t="shared" si="1"/>
        <v>0</v>
      </c>
      <c r="F43" s="50">
        <f t="shared" si="1"/>
        <v>26</v>
      </c>
      <c r="G43" s="50">
        <f t="shared" si="1"/>
        <v>54</v>
      </c>
      <c r="H43" s="50">
        <f t="shared" si="1"/>
        <v>1495</v>
      </c>
      <c r="I43" s="50">
        <f t="shared" si="1"/>
        <v>1575</v>
      </c>
      <c r="J43" s="50">
        <f t="shared" si="1"/>
        <v>8968</v>
      </c>
      <c r="K43" s="65"/>
      <c r="L43" s="24"/>
      <c r="M43" s="24"/>
      <c r="N43" s="24"/>
      <c r="O43" s="24"/>
      <c r="P43" s="24"/>
      <c r="Q43" s="24"/>
      <c r="R43" s="24"/>
      <c r="S43" s="11"/>
    </row>
    <row r="44" spans="1:19" x14ac:dyDescent="0.25">
      <c r="A44" s="37"/>
      <c r="B44" s="98" t="s">
        <v>91</v>
      </c>
      <c r="C44" s="50"/>
      <c r="D44" s="50"/>
      <c r="E44" s="50">
        <f t="shared" ref="E44:J44" si="2">E20</f>
        <v>6</v>
      </c>
      <c r="F44" s="51">
        <f t="shared" si="2"/>
        <v>42</v>
      </c>
      <c r="G44" s="50">
        <f t="shared" si="2"/>
        <v>62</v>
      </c>
      <c r="H44" s="50">
        <f t="shared" si="2"/>
        <v>1239</v>
      </c>
      <c r="I44" s="50">
        <f t="shared" si="2"/>
        <v>1392</v>
      </c>
      <c r="J44" s="50">
        <f t="shared" si="2"/>
        <v>8460</v>
      </c>
      <c r="K44" s="65"/>
      <c r="L44" s="24"/>
      <c r="M44" s="24"/>
      <c r="N44" s="24"/>
      <c r="O44" s="24"/>
      <c r="P44" s="24"/>
      <c r="Q44" s="24"/>
      <c r="R44" s="24"/>
      <c r="S44" s="11"/>
    </row>
    <row r="45" spans="1:19" x14ac:dyDescent="0.25">
      <c r="A45" s="37"/>
      <c r="B45" s="98" t="s">
        <v>100</v>
      </c>
      <c r="C45" s="50"/>
      <c r="D45" s="50">
        <f>D25</f>
        <v>0</v>
      </c>
      <c r="E45" s="50">
        <f>E25</f>
        <v>10</v>
      </c>
      <c r="F45" s="51">
        <f>F25</f>
        <v>93</v>
      </c>
      <c r="G45" s="50">
        <f>G25</f>
        <v>0</v>
      </c>
      <c r="H45" s="50"/>
      <c r="I45" s="50"/>
      <c r="J45" s="50">
        <f>J25</f>
        <v>1449</v>
      </c>
      <c r="K45" s="65"/>
      <c r="L45" s="24"/>
      <c r="M45" s="24"/>
      <c r="N45" s="24"/>
      <c r="O45" s="24"/>
      <c r="P45" s="24"/>
      <c r="Q45" s="24"/>
      <c r="R45" s="24"/>
      <c r="S45" s="11"/>
    </row>
    <row r="46" spans="1:19" s="2" customFormat="1" x14ac:dyDescent="0.25">
      <c r="A46" s="52"/>
      <c r="B46" s="41" t="s">
        <v>77</v>
      </c>
      <c r="C46" s="50"/>
      <c r="D46" s="50">
        <f t="shared" ref="D46:I46" si="3">SUM(D43:D45)</f>
        <v>0</v>
      </c>
      <c r="E46" s="50">
        <f t="shared" si="3"/>
        <v>16</v>
      </c>
      <c r="F46" s="51">
        <f t="shared" si="3"/>
        <v>161</v>
      </c>
      <c r="G46" s="50">
        <f t="shared" si="3"/>
        <v>116</v>
      </c>
      <c r="H46" s="50">
        <f t="shared" si="3"/>
        <v>2734</v>
      </c>
      <c r="I46" s="50">
        <f t="shared" si="3"/>
        <v>2967</v>
      </c>
      <c r="J46" s="50">
        <f>SUM(J43:J45)</f>
        <v>18877</v>
      </c>
      <c r="K46" s="65"/>
    </row>
    <row r="47" spans="1:19" s="2" customFormat="1" x14ac:dyDescent="0.25">
      <c r="B47" s="27"/>
      <c r="K47" s="77"/>
    </row>
    <row r="48" spans="1:19" s="2" customFormat="1" x14ac:dyDescent="0.25">
      <c r="B48" s="27"/>
      <c r="K48" s="77"/>
    </row>
    <row r="49" spans="1:18" s="53" customFormat="1" x14ac:dyDescent="0.25">
      <c r="A49" s="6"/>
      <c r="B49" s="28"/>
      <c r="C49" s="14"/>
      <c r="D49" s="14"/>
      <c r="E49" s="14"/>
      <c r="F49" s="14"/>
      <c r="G49" s="14"/>
      <c r="H49" s="14"/>
      <c r="I49" s="14"/>
      <c r="J49" s="14"/>
      <c r="K49" s="78"/>
      <c r="L49" s="14"/>
      <c r="M49" s="14"/>
      <c r="N49" s="14"/>
      <c r="O49" s="14"/>
      <c r="P49" s="14"/>
      <c r="Q49" s="14"/>
      <c r="R49" s="14"/>
    </row>
    <row r="50" spans="1:18" s="53" customFormat="1" x14ac:dyDescent="0.25">
      <c r="A50" s="6"/>
      <c r="B50" s="28"/>
      <c r="C50" s="14"/>
      <c r="D50" s="14"/>
      <c r="E50" s="14"/>
      <c r="F50" s="14"/>
      <c r="G50" s="14"/>
      <c r="H50" s="14"/>
      <c r="I50" s="14"/>
      <c r="J50" s="14"/>
      <c r="K50" s="78"/>
      <c r="L50" s="14"/>
      <c r="M50" s="14"/>
      <c r="N50" s="14"/>
      <c r="O50" s="14"/>
      <c r="P50" s="14"/>
      <c r="Q50" s="14"/>
      <c r="R50" s="14"/>
    </row>
    <row r="51" spans="1:18" s="53" customFormat="1" x14ac:dyDescent="0.25">
      <c r="A51" s="6"/>
      <c r="B51" s="28"/>
      <c r="C51" s="14"/>
      <c r="D51" s="14"/>
      <c r="E51" s="14"/>
      <c r="F51" s="14"/>
      <c r="G51" s="14"/>
      <c r="H51" s="14"/>
      <c r="I51" s="14"/>
      <c r="J51" s="14"/>
      <c r="K51" s="78"/>
      <c r="L51" s="14"/>
      <c r="M51" s="14"/>
      <c r="N51" s="14"/>
      <c r="O51" s="14"/>
      <c r="P51" s="14"/>
      <c r="Q51" s="14"/>
      <c r="R51" s="14"/>
    </row>
    <row r="52" spans="1:18" s="53" customFormat="1" x14ac:dyDescent="0.25">
      <c r="A52" s="6"/>
      <c r="B52" s="28"/>
      <c r="C52" s="14"/>
      <c r="D52" s="14"/>
      <c r="E52" s="14"/>
      <c r="F52" s="14"/>
      <c r="G52" s="14"/>
      <c r="H52" s="14"/>
      <c r="I52" s="14"/>
      <c r="J52" s="14"/>
      <c r="K52" s="78"/>
      <c r="L52" s="14"/>
      <c r="M52" s="14"/>
      <c r="N52" s="14"/>
      <c r="O52" s="14"/>
      <c r="P52" s="14"/>
      <c r="Q52" s="14"/>
      <c r="R52" s="14"/>
    </row>
    <row r="53" spans="1:18" s="53" customFormat="1" x14ac:dyDescent="0.25">
      <c r="A53" s="6"/>
      <c r="B53" s="28"/>
      <c r="C53" s="13"/>
      <c r="D53" s="13"/>
      <c r="E53" s="13"/>
      <c r="F53" s="13"/>
      <c r="G53" s="13"/>
      <c r="H53" s="13"/>
      <c r="I53" s="13"/>
      <c r="J53" s="13"/>
      <c r="K53" s="78"/>
      <c r="L53" s="13"/>
      <c r="M53" s="13"/>
      <c r="N53" s="13"/>
      <c r="O53" s="13"/>
      <c r="P53" s="13"/>
      <c r="Q53" s="13"/>
      <c r="R53" s="13"/>
    </row>
    <row r="54" spans="1:18" s="53" customFormat="1" x14ac:dyDescent="0.25">
      <c r="A54" s="6"/>
      <c r="B54" s="28"/>
      <c r="C54" s="13"/>
      <c r="D54" s="13"/>
      <c r="E54" s="13"/>
      <c r="F54" s="13"/>
      <c r="G54" s="13"/>
      <c r="H54" s="13"/>
      <c r="I54" s="13"/>
      <c r="J54" s="13"/>
      <c r="K54" s="78"/>
      <c r="L54" s="13"/>
      <c r="M54" s="13"/>
      <c r="N54" s="13"/>
      <c r="O54" s="13"/>
      <c r="P54" s="13"/>
      <c r="Q54" s="13"/>
      <c r="R54" s="13"/>
    </row>
    <row r="55" spans="1:18" ht="18.75" x14ac:dyDescent="0.25">
      <c r="A55" s="2"/>
      <c r="B55" s="27"/>
      <c r="C55" s="15"/>
      <c r="D55" s="15"/>
      <c r="E55" s="15"/>
      <c r="F55" s="15"/>
      <c r="G55" s="15"/>
      <c r="H55" s="15"/>
      <c r="I55" s="15"/>
      <c r="J55" s="15"/>
      <c r="K55" s="79"/>
      <c r="L55" s="15"/>
      <c r="M55" s="15"/>
      <c r="N55" s="15"/>
      <c r="O55" s="15"/>
      <c r="P55" s="15"/>
      <c r="Q55" s="15"/>
      <c r="R55" s="15"/>
    </row>
    <row r="56" spans="1:18" s="2" customFormat="1" x14ac:dyDescent="0.25">
      <c r="B56" s="27"/>
      <c r="K56" s="77"/>
    </row>
    <row r="57" spans="1:18" s="2" customFormat="1" x14ac:dyDescent="0.25">
      <c r="B57" s="27"/>
      <c r="K57" s="77"/>
    </row>
    <row r="58" spans="1:18" s="2" customFormat="1" x14ac:dyDescent="0.25">
      <c r="B58" s="27"/>
      <c r="K58" s="77"/>
    </row>
    <row r="59" spans="1:18" s="2" customFormat="1" x14ac:dyDescent="0.25">
      <c r="B59" s="27"/>
      <c r="K59" s="77"/>
    </row>
    <row r="60" spans="1:18" s="2" customFormat="1" x14ac:dyDescent="0.25">
      <c r="B60" s="27"/>
      <c r="K60" s="77"/>
    </row>
    <row r="61" spans="1:18" s="2" customFormat="1" x14ac:dyDescent="0.25">
      <c r="B61" s="27"/>
      <c r="K61" s="77"/>
    </row>
    <row r="62" spans="1:18" s="2" customFormat="1" x14ac:dyDescent="0.25">
      <c r="B62" s="27"/>
      <c r="K62" s="77"/>
    </row>
    <row r="63" spans="1:18" s="2" customFormat="1" x14ac:dyDescent="0.25">
      <c r="B63" s="27"/>
      <c r="K63" s="77"/>
    </row>
    <row r="64" spans="1:18" s="2" customFormat="1" x14ac:dyDescent="0.25">
      <c r="B64" s="27"/>
      <c r="K64" s="77"/>
    </row>
    <row r="65" spans="2:11" s="2" customFormat="1" x14ac:dyDescent="0.25">
      <c r="B65" s="27"/>
      <c r="K65" s="77"/>
    </row>
    <row r="66" spans="2:11" s="2" customFormat="1" x14ac:dyDescent="0.25">
      <c r="B66" s="27"/>
      <c r="K66" s="77"/>
    </row>
    <row r="67" spans="2:11" s="2" customFormat="1" x14ac:dyDescent="0.25">
      <c r="B67" s="27"/>
      <c r="K67" s="77"/>
    </row>
    <row r="68" spans="2:11" s="2" customFormat="1" x14ac:dyDescent="0.25">
      <c r="B68" s="27"/>
      <c r="K68" s="77"/>
    </row>
    <row r="69" spans="2:11" s="2" customFormat="1" x14ac:dyDescent="0.25">
      <c r="B69" s="27"/>
      <c r="K69" s="77"/>
    </row>
    <row r="70" spans="2:11" s="2" customFormat="1" x14ac:dyDescent="0.25">
      <c r="B70" s="27"/>
      <c r="K70" s="77"/>
    </row>
    <row r="71" spans="2:11" s="2" customFormat="1" x14ac:dyDescent="0.25">
      <c r="B71" s="27"/>
      <c r="K71" s="77"/>
    </row>
    <row r="72" spans="2:11" s="2" customFormat="1" x14ac:dyDescent="0.25">
      <c r="B72" s="27"/>
      <c r="K72" s="77"/>
    </row>
    <row r="73" spans="2:11" s="2" customFormat="1" x14ac:dyDescent="0.25">
      <c r="B73" s="27"/>
      <c r="K73" s="77"/>
    </row>
    <row r="74" spans="2:11" s="2" customFormat="1" x14ac:dyDescent="0.25">
      <c r="B74" s="27"/>
      <c r="K74" s="77"/>
    </row>
    <row r="75" spans="2:11" s="2" customFormat="1" x14ac:dyDescent="0.25">
      <c r="B75" s="27"/>
      <c r="K75" s="77"/>
    </row>
    <row r="76" spans="2:11" s="2" customFormat="1" x14ac:dyDescent="0.25">
      <c r="B76" s="27"/>
      <c r="K76" s="77"/>
    </row>
    <row r="77" spans="2:11" s="2" customFormat="1" x14ac:dyDescent="0.25">
      <c r="B77" s="27"/>
      <c r="K77" s="77"/>
    </row>
    <row r="78" spans="2:11" s="2" customFormat="1" x14ac:dyDescent="0.25">
      <c r="B78" s="27"/>
      <c r="K78" s="77"/>
    </row>
    <row r="79" spans="2:11" s="2" customFormat="1" x14ac:dyDescent="0.25">
      <c r="B79" s="27"/>
      <c r="K79" s="77"/>
    </row>
    <row r="80" spans="2:11" s="2" customFormat="1" x14ac:dyDescent="0.25">
      <c r="B80" s="27"/>
      <c r="K80" s="77"/>
    </row>
    <row r="81" spans="2:11" s="2" customFormat="1" x14ac:dyDescent="0.25">
      <c r="B81" s="27"/>
      <c r="K81" s="77"/>
    </row>
    <row r="82" spans="2:11" s="2" customFormat="1" x14ac:dyDescent="0.25">
      <c r="B82" s="27"/>
      <c r="K82" s="77"/>
    </row>
    <row r="83" spans="2:11" s="2" customFormat="1" x14ac:dyDescent="0.25">
      <c r="B83" s="27"/>
      <c r="K83" s="77"/>
    </row>
    <row r="84" spans="2:11" s="2" customFormat="1" x14ac:dyDescent="0.25">
      <c r="B84" s="27"/>
      <c r="K84" s="77"/>
    </row>
    <row r="85" spans="2:11" s="2" customFormat="1" x14ac:dyDescent="0.25">
      <c r="B85" s="27"/>
      <c r="K85" s="77"/>
    </row>
    <row r="86" spans="2:11" s="2" customFormat="1" x14ac:dyDescent="0.25">
      <c r="B86" s="27"/>
      <c r="K86" s="77"/>
    </row>
    <row r="87" spans="2:11" s="2" customFormat="1" x14ac:dyDescent="0.25">
      <c r="B87" s="27"/>
      <c r="K87" s="77"/>
    </row>
    <row r="88" spans="2:11" s="2" customFormat="1" x14ac:dyDescent="0.25">
      <c r="B88" s="27"/>
      <c r="K88" s="77"/>
    </row>
    <row r="89" spans="2:11" s="2" customFormat="1" x14ac:dyDescent="0.25">
      <c r="B89" s="27"/>
      <c r="K89" s="77"/>
    </row>
    <row r="90" spans="2:11" s="2" customFormat="1" x14ac:dyDescent="0.25">
      <c r="B90" s="27"/>
      <c r="K90" s="77"/>
    </row>
    <row r="91" spans="2:11" s="2" customFormat="1" x14ac:dyDescent="0.25">
      <c r="B91" s="27"/>
      <c r="K91" s="77"/>
    </row>
    <row r="92" spans="2:11" s="2" customFormat="1" x14ac:dyDescent="0.25">
      <c r="B92" s="27"/>
      <c r="K92" s="77"/>
    </row>
    <row r="93" spans="2:11" s="2" customFormat="1" x14ac:dyDescent="0.25">
      <c r="B93" s="27"/>
      <c r="K93" s="77"/>
    </row>
    <row r="94" spans="2:11" s="2" customFormat="1" x14ac:dyDescent="0.25">
      <c r="B94" s="27"/>
      <c r="K94" s="77"/>
    </row>
    <row r="95" spans="2:11" s="2" customFormat="1" x14ac:dyDescent="0.25">
      <c r="B95" s="27"/>
      <c r="K95" s="77"/>
    </row>
    <row r="96" spans="2:11" s="2" customFormat="1" x14ac:dyDescent="0.25">
      <c r="B96" s="27"/>
      <c r="K96" s="77"/>
    </row>
    <row r="97" spans="2:11" s="2" customFormat="1" x14ac:dyDescent="0.25">
      <c r="B97" s="27"/>
      <c r="K97" s="77"/>
    </row>
    <row r="98" spans="2:11" s="2" customFormat="1" x14ac:dyDescent="0.25">
      <c r="B98" s="27"/>
      <c r="K98" s="77"/>
    </row>
    <row r="99" spans="2:11" s="2" customFormat="1" x14ac:dyDescent="0.25">
      <c r="B99" s="27"/>
      <c r="K99" s="77"/>
    </row>
    <row r="100" spans="2:11" s="2" customFormat="1" x14ac:dyDescent="0.25">
      <c r="B100" s="27"/>
      <c r="K100" s="77"/>
    </row>
    <row r="101" spans="2:11" s="2" customFormat="1" x14ac:dyDescent="0.25">
      <c r="B101" s="27"/>
      <c r="K101" s="77"/>
    </row>
    <row r="102" spans="2:11" s="2" customFormat="1" x14ac:dyDescent="0.25">
      <c r="B102" s="27"/>
      <c r="K102" s="77"/>
    </row>
    <row r="103" spans="2:11" s="2" customFormat="1" x14ac:dyDescent="0.25">
      <c r="B103" s="27"/>
      <c r="K103" s="77"/>
    </row>
    <row r="104" spans="2:11" s="2" customFormat="1" x14ac:dyDescent="0.25">
      <c r="B104" s="27"/>
      <c r="K104" s="77"/>
    </row>
    <row r="105" spans="2:11" s="2" customFormat="1" x14ac:dyDescent="0.25">
      <c r="B105" s="27"/>
      <c r="K105" s="77"/>
    </row>
    <row r="106" spans="2:11" s="2" customFormat="1" x14ac:dyDescent="0.25">
      <c r="B106" s="27"/>
      <c r="K106" s="77"/>
    </row>
    <row r="107" spans="2:11" s="2" customFormat="1" x14ac:dyDescent="0.25">
      <c r="B107" s="27"/>
      <c r="K107" s="77"/>
    </row>
    <row r="108" spans="2:11" s="2" customFormat="1" x14ac:dyDescent="0.25">
      <c r="B108" s="27"/>
      <c r="K108" s="77"/>
    </row>
    <row r="109" spans="2:11" s="2" customFormat="1" x14ac:dyDescent="0.25">
      <c r="B109" s="27"/>
      <c r="K109" s="77"/>
    </row>
    <row r="110" spans="2:11" s="2" customFormat="1" x14ac:dyDescent="0.25">
      <c r="B110" s="27"/>
      <c r="K110" s="77"/>
    </row>
    <row r="111" spans="2:11" s="2" customFormat="1" x14ac:dyDescent="0.25">
      <c r="B111" s="27"/>
      <c r="K111" s="77"/>
    </row>
    <row r="112" spans="2:11" s="2" customFormat="1" x14ac:dyDescent="0.25">
      <c r="B112" s="27"/>
      <c r="K112" s="77"/>
    </row>
    <row r="113" spans="2:11" s="2" customFormat="1" x14ac:dyDescent="0.25">
      <c r="B113" s="27"/>
      <c r="K113" s="77"/>
    </row>
    <row r="114" spans="2:11" s="2" customFormat="1" x14ac:dyDescent="0.25">
      <c r="B114" s="27"/>
      <c r="K114" s="77"/>
    </row>
    <row r="115" spans="2:11" s="2" customFormat="1" x14ac:dyDescent="0.25">
      <c r="B115" s="27"/>
      <c r="K115" s="77"/>
    </row>
    <row r="116" spans="2:11" s="2" customFormat="1" x14ac:dyDescent="0.25">
      <c r="B116" s="27"/>
      <c r="K116" s="77"/>
    </row>
    <row r="117" spans="2:11" s="2" customFormat="1" x14ac:dyDescent="0.25">
      <c r="B117" s="27"/>
      <c r="K117" s="77"/>
    </row>
    <row r="118" spans="2:11" s="2" customFormat="1" x14ac:dyDescent="0.25">
      <c r="B118" s="27"/>
      <c r="K118" s="77"/>
    </row>
    <row r="119" spans="2:11" s="2" customFormat="1" x14ac:dyDescent="0.25">
      <c r="B119" s="27"/>
      <c r="K119" s="77"/>
    </row>
    <row r="120" spans="2:11" s="2" customFormat="1" x14ac:dyDescent="0.25">
      <c r="B120" s="27"/>
      <c r="K120" s="77"/>
    </row>
    <row r="121" spans="2:11" s="2" customFormat="1" x14ac:dyDescent="0.25">
      <c r="B121" s="27"/>
      <c r="K121" s="77"/>
    </row>
    <row r="122" spans="2:11" s="2" customFormat="1" x14ac:dyDescent="0.25">
      <c r="B122" s="27"/>
      <c r="K122" s="77"/>
    </row>
    <row r="123" spans="2:11" s="2" customFormat="1" x14ac:dyDescent="0.25">
      <c r="B123" s="27"/>
      <c r="K123" s="77"/>
    </row>
    <row r="124" spans="2:11" s="2" customFormat="1" x14ac:dyDescent="0.25">
      <c r="B124" s="27"/>
      <c r="K124" s="77"/>
    </row>
    <row r="125" spans="2:11" s="2" customFormat="1" x14ac:dyDescent="0.25">
      <c r="B125" s="27"/>
      <c r="K125" s="77"/>
    </row>
    <row r="126" spans="2:11" s="2" customFormat="1" x14ac:dyDescent="0.25">
      <c r="B126" s="27"/>
      <c r="K126" s="77"/>
    </row>
    <row r="127" spans="2:11" s="2" customFormat="1" x14ac:dyDescent="0.25">
      <c r="B127" s="27"/>
      <c r="K127" s="77"/>
    </row>
    <row r="128" spans="2:11" s="2" customFormat="1" x14ac:dyDescent="0.25">
      <c r="B128" s="27"/>
      <c r="K128" s="77"/>
    </row>
    <row r="129" spans="2:11" s="2" customFormat="1" x14ac:dyDescent="0.25">
      <c r="B129" s="27"/>
      <c r="K129" s="77"/>
    </row>
    <row r="130" spans="2:11" s="2" customFormat="1" x14ac:dyDescent="0.25">
      <c r="B130" s="27"/>
      <c r="K130" s="77"/>
    </row>
    <row r="131" spans="2:11" s="2" customFormat="1" x14ac:dyDescent="0.25">
      <c r="B131" s="27"/>
      <c r="K131" s="77"/>
    </row>
    <row r="132" spans="2:11" s="2" customFormat="1" x14ac:dyDescent="0.25">
      <c r="B132" s="27"/>
      <c r="K132" s="77"/>
    </row>
    <row r="133" spans="2:11" s="2" customFormat="1" x14ac:dyDescent="0.25">
      <c r="B133" s="27"/>
      <c r="K133" s="77"/>
    </row>
    <row r="134" spans="2:11" s="2" customFormat="1" x14ac:dyDescent="0.25">
      <c r="B134" s="27"/>
      <c r="K134" s="77"/>
    </row>
    <row r="135" spans="2:11" s="2" customFormat="1" x14ac:dyDescent="0.25">
      <c r="B135" s="27"/>
      <c r="K135" s="77"/>
    </row>
    <row r="136" spans="2:11" s="2" customFormat="1" x14ac:dyDescent="0.25">
      <c r="B136" s="27"/>
      <c r="K136" s="77"/>
    </row>
    <row r="137" spans="2:11" s="2" customFormat="1" x14ac:dyDescent="0.25">
      <c r="B137" s="27"/>
      <c r="K137" s="77"/>
    </row>
    <row r="138" spans="2:11" s="2" customFormat="1" x14ac:dyDescent="0.25">
      <c r="B138" s="27"/>
      <c r="K138" s="77"/>
    </row>
    <row r="139" spans="2:11" s="2" customFormat="1" x14ac:dyDescent="0.25">
      <c r="B139" s="27"/>
      <c r="K139" s="77"/>
    </row>
    <row r="140" spans="2:11" s="2" customFormat="1" x14ac:dyDescent="0.25">
      <c r="B140" s="27"/>
      <c r="K140" s="77"/>
    </row>
    <row r="141" spans="2:11" s="2" customFormat="1" x14ac:dyDescent="0.25">
      <c r="B141" s="27"/>
      <c r="K141" s="77"/>
    </row>
    <row r="142" spans="2:11" s="2" customFormat="1" x14ac:dyDescent="0.25">
      <c r="B142" s="27"/>
      <c r="K142" s="77"/>
    </row>
    <row r="143" spans="2:11" s="2" customFormat="1" x14ac:dyDescent="0.25">
      <c r="B143" s="27"/>
      <c r="K143" s="77"/>
    </row>
    <row r="144" spans="2:11" s="2" customFormat="1" x14ac:dyDescent="0.25">
      <c r="B144" s="27"/>
      <c r="K144" s="77"/>
    </row>
    <row r="145" spans="2:11" s="2" customFormat="1" x14ac:dyDescent="0.25">
      <c r="B145" s="27"/>
      <c r="K145" s="77"/>
    </row>
    <row r="146" spans="2:11" s="2" customFormat="1" x14ac:dyDescent="0.25">
      <c r="B146" s="27"/>
      <c r="K146" s="77"/>
    </row>
    <row r="147" spans="2:11" s="2" customFormat="1" x14ac:dyDescent="0.25">
      <c r="B147" s="27"/>
      <c r="K147" s="77"/>
    </row>
    <row r="148" spans="2:11" s="2" customFormat="1" x14ac:dyDescent="0.25">
      <c r="B148" s="27"/>
      <c r="K148" s="77"/>
    </row>
    <row r="149" spans="2:11" s="2" customFormat="1" x14ac:dyDescent="0.25">
      <c r="B149" s="27"/>
      <c r="K149" s="77"/>
    </row>
    <row r="150" spans="2:11" s="2" customFormat="1" x14ac:dyDescent="0.25">
      <c r="B150" s="27"/>
      <c r="K150" s="77"/>
    </row>
    <row r="151" spans="2:11" s="2" customFormat="1" x14ac:dyDescent="0.25">
      <c r="B151" s="27"/>
      <c r="K151" s="77"/>
    </row>
    <row r="152" spans="2:11" s="2" customFormat="1" x14ac:dyDescent="0.25">
      <c r="B152" s="27"/>
      <c r="K152" s="77"/>
    </row>
    <row r="153" spans="2:11" s="2" customFormat="1" x14ac:dyDescent="0.25">
      <c r="B153" s="27"/>
      <c r="K153" s="77"/>
    </row>
    <row r="154" spans="2:11" s="2" customFormat="1" x14ac:dyDescent="0.25">
      <c r="B154" s="27"/>
      <c r="K154" s="77"/>
    </row>
    <row r="155" spans="2:11" s="2" customFormat="1" x14ac:dyDescent="0.25">
      <c r="B155" s="27"/>
      <c r="K155" s="77"/>
    </row>
    <row r="156" spans="2:11" s="2" customFormat="1" x14ac:dyDescent="0.25">
      <c r="B156" s="27"/>
      <c r="K156" s="77"/>
    </row>
    <row r="157" spans="2:11" s="2" customFormat="1" x14ac:dyDescent="0.25">
      <c r="B157" s="27"/>
      <c r="K157" s="77"/>
    </row>
    <row r="158" spans="2:11" s="2" customFormat="1" x14ac:dyDescent="0.25">
      <c r="B158" s="27"/>
      <c r="K158" s="77"/>
    </row>
    <row r="159" spans="2:11" s="2" customFormat="1" x14ac:dyDescent="0.25">
      <c r="B159" s="27"/>
      <c r="K159" s="77"/>
    </row>
    <row r="160" spans="2:11" s="2" customFormat="1" x14ac:dyDescent="0.25">
      <c r="B160" s="27"/>
      <c r="K160" s="77"/>
    </row>
    <row r="161" spans="2:11" s="2" customFormat="1" x14ac:dyDescent="0.25">
      <c r="B161" s="27"/>
      <c r="K161" s="77"/>
    </row>
    <row r="162" spans="2:11" s="2" customFormat="1" x14ac:dyDescent="0.25">
      <c r="B162" s="27"/>
      <c r="K162" s="77"/>
    </row>
    <row r="163" spans="2:11" s="2" customFormat="1" x14ac:dyDescent="0.25">
      <c r="B163" s="27"/>
      <c r="K163" s="77"/>
    </row>
    <row r="164" spans="2:11" s="2" customFormat="1" x14ac:dyDescent="0.25">
      <c r="B164" s="27"/>
      <c r="K164" s="77"/>
    </row>
    <row r="165" spans="2:11" s="2" customFormat="1" x14ac:dyDescent="0.25">
      <c r="B165" s="27"/>
      <c r="K165" s="77"/>
    </row>
    <row r="166" spans="2:11" s="2" customFormat="1" x14ac:dyDescent="0.25">
      <c r="B166" s="27"/>
      <c r="K166" s="77"/>
    </row>
    <row r="167" spans="2:11" s="2" customFormat="1" x14ac:dyDescent="0.25">
      <c r="B167" s="27"/>
      <c r="K167" s="77"/>
    </row>
    <row r="168" spans="2:11" s="2" customFormat="1" x14ac:dyDescent="0.25">
      <c r="B168" s="27"/>
      <c r="K168" s="77"/>
    </row>
    <row r="169" spans="2:11" s="2" customFormat="1" x14ac:dyDescent="0.25">
      <c r="B169" s="27"/>
      <c r="K169" s="77"/>
    </row>
    <row r="170" spans="2:11" s="2" customFormat="1" x14ac:dyDescent="0.25">
      <c r="B170" s="27"/>
      <c r="K170" s="77"/>
    </row>
    <row r="171" spans="2:11" s="2" customFormat="1" x14ac:dyDescent="0.25">
      <c r="B171" s="27"/>
      <c r="K171" s="77"/>
    </row>
    <row r="172" spans="2:11" s="2" customFormat="1" x14ac:dyDescent="0.25">
      <c r="B172" s="27"/>
      <c r="K172" s="77"/>
    </row>
    <row r="173" spans="2:11" s="2" customFormat="1" x14ac:dyDescent="0.25">
      <c r="B173" s="27"/>
      <c r="K173" s="77"/>
    </row>
    <row r="174" spans="2:11" s="2" customFormat="1" x14ac:dyDescent="0.25">
      <c r="B174" s="27"/>
      <c r="K174" s="77"/>
    </row>
    <row r="175" spans="2:11" s="2" customFormat="1" x14ac:dyDescent="0.25">
      <c r="B175" s="27"/>
      <c r="K175" s="77"/>
    </row>
    <row r="176" spans="2:11" s="2" customFormat="1" x14ac:dyDescent="0.25">
      <c r="B176" s="27"/>
      <c r="K176" s="77"/>
    </row>
    <row r="177" spans="2:11" s="2" customFormat="1" x14ac:dyDescent="0.25">
      <c r="B177" s="27"/>
      <c r="K177" s="77"/>
    </row>
    <row r="178" spans="2:11" s="2" customFormat="1" x14ac:dyDescent="0.25">
      <c r="B178" s="27"/>
      <c r="K178" s="77"/>
    </row>
    <row r="179" spans="2:11" s="2" customFormat="1" x14ac:dyDescent="0.25">
      <c r="B179" s="27"/>
      <c r="K179" s="77"/>
    </row>
    <row r="180" spans="2:11" s="2" customFormat="1" x14ac:dyDescent="0.25">
      <c r="B180" s="27"/>
      <c r="K180" s="77"/>
    </row>
    <row r="181" spans="2:11" s="2" customFormat="1" x14ac:dyDescent="0.25">
      <c r="B181" s="27"/>
      <c r="K181" s="77"/>
    </row>
    <row r="182" spans="2:11" s="2" customFormat="1" x14ac:dyDescent="0.25">
      <c r="B182" s="27"/>
      <c r="K182" s="77"/>
    </row>
    <row r="183" spans="2:11" s="2" customFormat="1" x14ac:dyDescent="0.25">
      <c r="B183" s="27"/>
      <c r="K183" s="77"/>
    </row>
    <row r="184" spans="2:11" s="2" customFormat="1" x14ac:dyDescent="0.25">
      <c r="B184" s="27"/>
      <c r="K184" s="77"/>
    </row>
    <row r="185" spans="2:11" s="2" customFormat="1" x14ac:dyDescent="0.25">
      <c r="B185" s="27"/>
      <c r="K185" s="77"/>
    </row>
    <row r="186" spans="2:11" s="2" customFormat="1" x14ac:dyDescent="0.25">
      <c r="B186" s="27"/>
      <c r="K186" s="77"/>
    </row>
    <row r="187" spans="2:11" s="2" customFormat="1" x14ac:dyDescent="0.25">
      <c r="B187" s="27"/>
      <c r="K187" s="77"/>
    </row>
    <row r="188" spans="2:11" s="2" customFormat="1" x14ac:dyDescent="0.25">
      <c r="B188" s="27"/>
      <c r="K188" s="77"/>
    </row>
    <row r="189" spans="2:11" s="2" customFormat="1" x14ac:dyDescent="0.25">
      <c r="B189" s="27"/>
      <c r="K189" s="77"/>
    </row>
    <row r="190" spans="2:11" s="2" customFormat="1" x14ac:dyDescent="0.25">
      <c r="B190" s="27"/>
      <c r="K190" s="77"/>
    </row>
    <row r="191" spans="2:11" s="2" customFormat="1" x14ac:dyDescent="0.25">
      <c r="B191" s="27"/>
      <c r="K191" s="77"/>
    </row>
    <row r="192" spans="2:11" s="2" customFormat="1" x14ac:dyDescent="0.25">
      <c r="B192" s="27"/>
      <c r="K192" s="77"/>
    </row>
    <row r="193" spans="2:11" s="2" customFormat="1" x14ac:dyDescent="0.25">
      <c r="B193" s="27"/>
      <c r="K193" s="77"/>
    </row>
    <row r="194" spans="2:11" s="2" customFormat="1" x14ac:dyDescent="0.25">
      <c r="B194" s="27"/>
      <c r="K194" s="77"/>
    </row>
    <row r="195" spans="2:11" s="2" customFormat="1" x14ac:dyDescent="0.25">
      <c r="B195" s="27"/>
      <c r="K195" s="77"/>
    </row>
    <row r="196" spans="2:11" s="2" customFormat="1" x14ac:dyDescent="0.25">
      <c r="B196" s="27"/>
      <c r="K196" s="77"/>
    </row>
    <row r="197" spans="2:11" s="2" customFormat="1" x14ac:dyDescent="0.25">
      <c r="B197" s="27"/>
      <c r="K197" s="77"/>
    </row>
    <row r="198" spans="2:11" s="2" customFormat="1" x14ac:dyDescent="0.25">
      <c r="B198" s="27"/>
      <c r="K198" s="77"/>
    </row>
    <row r="199" spans="2:11" s="2" customFormat="1" x14ac:dyDescent="0.25">
      <c r="B199" s="27"/>
      <c r="K199" s="77"/>
    </row>
    <row r="200" spans="2:11" s="2" customFormat="1" x14ac:dyDescent="0.25">
      <c r="B200" s="27"/>
      <c r="K200" s="77"/>
    </row>
    <row r="201" spans="2:11" s="2" customFormat="1" x14ac:dyDescent="0.25">
      <c r="B201" s="27"/>
      <c r="K201" s="77"/>
    </row>
    <row r="202" spans="2:11" s="2" customFormat="1" x14ac:dyDescent="0.25">
      <c r="B202" s="27"/>
      <c r="K202" s="77"/>
    </row>
    <row r="203" spans="2:11" s="2" customFormat="1" x14ac:dyDescent="0.25">
      <c r="B203" s="27"/>
      <c r="K203" s="77"/>
    </row>
    <row r="204" spans="2:11" s="2" customFormat="1" x14ac:dyDescent="0.25">
      <c r="B204" s="27"/>
      <c r="K204" s="77"/>
    </row>
    <row r="205" spans="2:11" s="2" customFormat="1" x14ac:dyDescent="0.25">
      <c r="B205" s="27"/>
      <c r="K205" s="77"/>
    </row>
    <row r="206" spans="2:11" s="2" customFormat="1" x14ac:dyDescent="0.25">
      <c r="B206" s="27"/>
      <c r="K206" s="77"/>
    </row>
    <row r="207" spans="2:11" s="2" customFormat="1" x14ac:dyDescent="0.25">
      <c r="B207" s="27"/>
      <c r="K207" s="77"/>
    </row>
    <row r="208" spans="2:11" s="2" customFormat="1" x14ac:dyDescent="0.25">
      <c r="B208" s="27"/>
      <c r="K208" s="77"/>
    </row>
    <row r="209" spans="2:11" s="2" customFormat="1" x14ac:dyDescent="0.25">
      <c r="B209" s="27"/>
      <c r="K209" s="77"/>
    </row>
    <row r="210" spans="2:11" s="2" customFormat="1" x14ac:dyDescent="0.25">
      <c r="B210" s="27"/>
      <c r="K210" s="77"/>
    </row>
    <row r="211" spans="2:11" s="2" customFormat="1" x14ac:dyDescent="0.25">
      <c r="B211" s="27"/>
      <c r="K211" s="77"/>
    </row>
    <row r="212" spans="2:11" s="2" customFormat="1" x14ac:dyDescent="0.25">
      <c r="B212" s="27"/>
      <c r="K212" s="77"/>
    </row>
    <row r="213" spans="2:11" s="2" customFormat="1" x14ac:dyDescent="0.25">
      <c r="B213" s="27"/>
      <c r="K213" s="77"/>
    </row>
    <row r="214" spans="2:11" s="2" customFormat="1" x14ac:dyDescent="0.25">
      <c r="B214" s="27"/>
      <c r="K214" s="77"/>
    </row>
    <row r="215" spans="2:11" s="2" customFormat="1" x14ac:dyDescent="0.25">
      <c r="B215" s="27"/>
      <c r="K215" s="77"/>
    </row>
    <row r="216" spans="2:11" s="2" customFormat="1" x14ac:dyDescent="0.25">
      <c r="B216" s="27"/>
      <c r="K216" s="77"/>
    </row>
    <row r="217" spans="2:11" s="2" customFormat="1" x14ac:dyDescent="0.25">
      <c r="B217" s="27"/>
      <c r="K217" s="77"/>
    </row>
    <row r="218" spans="2:11" s="2" customFormat="1" x14ac:dyDescent="0.25">
      <c r="B218" s="27"/>
      <c r="K218" s="77"/>
    </row>
    <row r="219" spans="2:11" s="2" customFormat="1" x14ac:dyDescent="0.25">
      <c r="B219" s="27"/>
      <c r="K219" s="77"/>
    </row>
    <row r="220" spans="2:11" s="2" customFormat="1" x14ac:dyDescent="0.25">
      <c r="B220" s="27"/>
      <c r="K220" s="77"/>
    </row>
    <row r="221" spans="2:11" s="2" customFormat="1" x14ac:dyDescent="0.25">
      <c r="B221" s="27"/>
      <c r="K221" s="77"/>
    </row>
    <row r="222" spans="2:11" s="2" customFormat="1" x14ac:dyDescent="0.25">
      <c r="B222" s="27"/>
      <c r="K222" s="77"/>
    </row>
    <row r="223" spans="2:11" s="2" customFormat="1" x14ac:dyDescent="0.25">
      <c r="B223" s="27"/>
      <c r="K223" s="77"/>
    </row>
    <row r="224" spans="2:11" s="2" customFormat="1" x14ac:dyDescent="0.25">
      <c r="B224" s="27"/>
      <c r="K224" s="77"/>
    </row>
    <row r="225" spans="2:11" s="2" customFormat="1" x14ac:dyDescent="0.25">
      <c r="B225" s="27"/>
      <c r="K225" s="77"/>
    </row>
    <row r="226" spans="2:11" s="2" customFormat="1" x14ac:dyDescent="0.25">
      <c r="B226" s="27"/>
      <c r="K226" s="77"/>
    </row>
    <row r="227" spans="2:11" s="2" customFormat="1" x14ac:dyDescent="0.25">
      <c r="B227" s="27"/>
      <c r="K227" s="77"/>
    </row>
    <row r="228" spans="2:11" s="2" customFormat="1" x14ac:dyDescent="0.25">
      <c r="B228" s="27"/>
      <c r="K228" s="77"/>
    </row>
    <row r="229" spans="2:11" s="2" customFormat="1" x14ac:dyDescent="0.25">
      <c r="B229" s="27"/>
      <c r="K229" s="77"/>
    </row>
    <row r="230" spans="2:11" s="2" customFormat="1" x14ac:dyDescent="0.25">
      <c r="B230" s="27"/>
      <c r="K230" s="77"/>
    </row>
    <row r="231" spans="2:11" s="2" customFormat="1" x14ac:dyDescent="0.25">
      <c r="B231" s="27"/>
      <c r="K231" s="77"/>
    </row>
    <row r="232" spans="2:11" s="2" customFormat="1" x14ac:dyDescent="0.25">
      <c r="B232" s="27"/>
      <c r="K232" s="77"/>
    </row>
    <row r="233" spans="2:11" s="2" customFormat="1" x14ac:dyDescent="0.25">
      <c r="B233" s="27"/>
      <c r="K233" s="77"/>
    </row>
    <row r="234" spans="2:11" s="2" customFormat="1" x14ac:dyDescent="0.25">
      <c r="B234" s="27"/>
      <c r="K234" s="77"/>
    </row>
    <row r="235" spans="2:11" s="2" customFormat="1" x14ac:dyDescent="0.25">
      <c r="B235" s="27"/>
      <c r="K235" s="77"/>
    </row>
    <row r="236" spans="2:11" s="2" customFormat="1" x14ac:dyDescent="0.25">
      <c r="B236" s="27"/>
      <c r="K236" s="77"/>
    </row>
    <row r="237" spans="2:11" s="2" customFormat="1" x14ac:dyDescent="0.25">
      <c r="B237" s="27"/>
      <c r="K237" s="77"/>
    </row>
    <row r="238" spans="2:11" s="2" customFormat="1" x14ac:dyDescent="0.25">
      <c r="B238" s="27"/>
      <c r="K238" s="77"/>
    </row>
    <row r="239" spans="2:11" s="2" customFormat="1" x14ac:dyDescent="0.25">
      <c r="B239" s="27"/>
      <c r="K239" s="77"/>
    </row>
    <row r="240" spans="2:11" s="2" customFormat="1" x14ac:dyDescent="0.25">
      <c r="B240" s="27"/>
      <c r="K240" s="77"/>
    </row>
    <row r="241" spans="2:11" s="2" customFormat="1" x14ac:dyDescent="0.25">
      <c r="B241" s="27"/>
      <c r="K241" s="77"/>
    </row>
    <row r="242" spans="2:11" s="2" customFormat="1" x14ac:dyDescent="0.25">
      <c r="B242" s="27"/>
      <c r="K242" s="77"/>
    </row>
    <row r="243" spans="2:11" s="2" customFormat="1" x14ac:dyDescent="0.25">
      <c r="B243" s="27"/>
      <c r="K243" s="77"/>
    </row>
    <row r="244" spans="2:11" s="2" customFormat="1" x14ac:dyDescent="0.25">
      <c r="B244" s="27"/>
      <c r="K244" s="77"/>
    </row>
    <row r="245" spans="2:11" s="2" customFormat="1" x14ac:dyDescent="0.25">
      <c r="B245" s="27"/>
      <c r="K245" s="77"/>
    </row>
    <row r="246" spans="2:11" s="2" customFormat="1" x14ac:dyDescent="0.25">
      <c r="B246" s="27"/>
      <c r="K246" s="77"/>
    </row>
    <row r="247" spans="2:11" s="2" customFormat="1" x14ac:dyDescent="0.25">
      <c r="B247" s="27"/>
      <c r="K247" s="77"/>
    </row>
    <row r="248" spans="2:11" s="2" customFormat="1" x14ac:dyDescent="0.25">
      <c r="B248" s="27"/>
      <c r="K248" s="77"/>
    </row>
    <row r="249" spans="2:11" s="2" customFormat="1" x14ac:dyDescent="0.25">
      <c r="B249" s="27"/>
      <c r="K249" s="77"/>
    </row>
    <row r="250" spans="2:11" s="2" customFormat="1" x14ac:dyDescent="0.25">
      <c r="B250" s="27"/>
      <c r="K250" s="77"/>
    </row>
    <row r="251" spans="2:11" s="2" customFormat="1" x14ac:dyDescent="0.25">
      <c r="B251" s="27"/>
      <c r="K251" s="77"/>
    </row>
    <row r="252" spans="2:11" s="2" customFormat="1" x14ac:dyDescent="0.25">
      <c r="B252" s="27"/>
      <c r="K252" s="77"/>
    </row>
    <row r="253" spans="2:11" s="2" customFormat="1" x14ac:dyDescent="0.25">
      <c r="B253" s="27"/>
      <c r="K253" s="77"/>
    </row>
    <row r="254" spans="2:11" s="2" customFormat="1" x14ac:dyDescent="0.25">
      <c r="B254" s="27"/>
      <c r="K254" s="77"/>
    </row>
    <row r="255" spans="2:11" s="2" customFormat="1" x14ac:dyDescent="0.25">
      <c r="B255" s="27"/>
      <c r="K255" s="77"/>
    </row>
    <row r="256" spans="2:11" s="2" customFormat="1" x14ac:dyDescent="0.25">
      <c r="B256" s="27"/>
      <c r="K256" s="77"/>
    </row>
    <row r="257" spans="2:11" s="2" customFormat="1" x14ac:dyDescent="0.25">
      <c r="B257" s="27"/>
      <c r="K257" s="77"/>
    </row>
    <row r="258" spans="2:11" s="2" customFormat="1" x14ac:dyDescent="0.25">
      <c r="B258" s="27"/>
      <c r="K258" s="77"/>
    </row>
    <row r="259" spans="2:11" s="2" customFormat="1" x14ac:dyDescent="0.25">
      <c r="B259" s="27"/>
      <c r="K259" s="77"/>
    </row>
    <row r="260" spans="2:11" s="2" customFormat="1" x14ac:dyDescent="0.25">
      <c r="B260" s="27"/>
      <c r="K260" s="77"/>
    </row>
    <row r="261" spans="2:11" s="2" customFormat="1" x14ac:dyDescent="0.25">
      <c r="B261" s="27"/>
      <c r="K261" s="77"/>
    </row>
    <row r="262" spans="2:11" s="2" customFormat="1" x14ac:dyDescent="0.25">
      <c r="B262" s="27"/>
      <c r="K262" s="77"/>
    </row>
    <row r="263" spans="2:11" s="2" customFormat="1" x14ac:dyDescent="0.25">
      <c r="B263" s="27"/>
      <c r="K263" s="77"/>
    </row>
    <row r="264" spans="2:11" s="2" customFormat="1" x14ac:dyDescent="0.25">
      <c r="B264" s="27"/>
      <c r="K264" s="77"/>
    </row>
    <row r="265" spans="2:11" s="2" customFormat="1" x14ac:dyDescent="0.25">
      <c r="B265" s="27"/>
      <c r="K265" s="77"/>
    </row>
    <row r="266" spans="2:11" s="2" customFormat="1" x14ac:dyDescent="0.25">
      <c r="B266" s="27"/>
      <c r="K266" s="77"/>
    </row>
    <row r="267" spans="2:11" s="2" customFormat="1" x14ac:dyDescent="0.25">
      <c r="B267" s="27"/>
      <c r="K267" s="77"/>
    </row>
    <row r="268" spans="2:11" s="2" customFormat="1" x14ac:dyDescent="0.25">
      <c r="B268" s="27"/>
      <c r="K268" s="77"/>
    </row>
    <row r="269" spans="2:11" s="2" customFormat="1" x14ac:dyDescent="0.25">
      <c r="B269" s="27"/>
      <c r="K269" s="77"/>
    </row>
    <row r="270" spans="2:11" s="2" customFormat="1" x14ac:dyDescent="0.25">
      <c r="B270" s="27"/>
      <c r="K270" s="77"/>
    </row>
    <row r="271" spans="2:11" s="2" customFormat="1" x14ac:dyDescent="0.25">
      <c r="B271" s="27"/>
      <c r="K271" s="77"/>
    </row>
    <row r="272" spans="2:11" s="2" customFormat="1" x14ac:dyDescent="0.25">
      <c r="B272" s="27"/>
      <c r="K272" s="77"/>
    </row>
    <row r="273" spans="2:11" s="2" customFormat="1" x14ac:dyDescent="0.25">
      <c r="B273" s="27"/>
      <c r="K273" s="77"/>
    </row>
    <row r="274" spans="2:11" s="2" customFormat="1" x14ac:dyDescent="0.25">
      <c r="B274" s="27"/>
      <c r="K274" s="77"/>
    </row>
    <row r="275" spans="2:11" s="2" customFormat="1" x14ac:dyDescent="0.25">
      <c r="B275" s="27"/>
      <c r="K275" s="77"/>
    </row>
    <row r="276" spans="2:11" s="2" customFormat="1" x14ac:dyDescent="0.25">
      <c r="B276" s="27"/>
      <c r="K276" s="77"/>
    </row>
    <row r="277" spans="2:11" s="2" customFormat="1" x14ac:dyDescent="0.25">
      <c r="B277" s="27"/>
      <c r="K277" s="77"/>
    </row>
    <row r="278" spans="2:11" s="2" customFormat="1" x14ac:dyDescent="0.25">
      <c r="B278" s="27"/>
      <c r="K278" s="77"/>
    </row>
    <row r="279" spans="2:11" s="2" customFormat="1" x14ac:dyDescent="0.25">
      <c r="B279" s="27"/>
      <c r="K279" s="77"/>
    </row>
    <row r="280" spans="2:11" s="2" customFormat="1" x14ac:dyDescent="0.25">
      <c r="B280" s="27"/>
      <c r="K280" s="77"/>
    </row>
    <row r="281" spans="2:11" s="2" customFormat="1" x14ac:dyDescent="0.25">
      <c r="B281" s="27"/>
      <c r="K281" s="77"/>
    </row>
    <row r="282" spans="2:11" s="2" customFormat="1" x14ac:dyDescent="0.25">
      <c r="B282" s="27"/>
      <c r="K282" s="77"/>
    </row>
    <row r="283" spans="2:11" s="2" customFormat="1" x14ac:dyDescent="0.25">
      <c r="B283" s="27"/>
      <c r="K283" s="77"/>
    </row>
    <row r="284" spans="2:11" s="2" customFormat="1" x14ac:dyDescent="0.25">
      <c r="B284" s="27"/>
      <c r="K284" s="77"/>
    </row>
    <row r="285" spans="2:11" s="2" customFormat="1" x14ac:dyDescent="0.25">
      <c r="B285" s="27"/>
      <c r="K285" s="77"/>
    </row>
    <row r="286" spans="2:11" s="2" customFormat="1" x14ac:dyDescent="0.25">
      <c r="B286" s="27"/>
      <c r="K286" s="77"/>
    </row>
    <row r="287" spans="2:11" s="2" customFormat="1" x14ac:dyDescent="0.25">
      <c r="B287" s="27"/>
      <c r="K287" s="77"/>
    </row>
    <row r="288" spans="2:11" s="2" customFormat="1" x14ac:dyDescent="0.25">
      <c r="B288" s="27"/>
      <c r="K288" s="77"/>
    </row>
    <row r="289" spans="2:11" s="2" customFormat="1" x14ac:dyDescent="0.25">
      <c r="B289" s="27"/>
      <c r="K289" s="77"/>
    </row>
    <row r="290" spans="2:11" s="2" customFormat="1" x14ac:dyDescent="0.25">
      <c r="B290" s="27"/>
      <c r="K290" s="77"/>
    </row>
    <row r="291" spans="2:11" s="2" customFormat="1" x14ac:dyDescent="0.25">
      <c r="B291" s="27"/>
      <c r="K291" s="77"/>
    </row>
    <row r="292" spans="2:11" s="2" customFormat="1" x14ac:dyDescent="0.25">
      <c r="B292" s="27"/>
      <c r="K292" s="77"/>
    </row>
    <row r="293" spans="2:11" s="2" customFormat="1" x14ac:dyDescent="0.25">
      <c r="B293" s="27"/>
      <c r="K293" s="77"/>
    </row>
    <row r="294" spans="2:11" s="2" customFormat="1" x14ac:dyDescent="0.25">
      <c r="B294" s="27"/>
      <c r="K294" s="77"/>
    </row>
    <row r="295" spans="2:11" s="2" customFormat="1" x14ac:dyDescent="0.25">
      <c r="B295" s="27"/>
      <c r="K295" s="77"/>
    </row>
    <row r="296" spans="2:11" s="2" customFormat="1" x14ac:dyDescent="0.25">
      <c r="B296" s="27"/>
      <c r="K296" s="77"/>
    </row>
    <row r="297" spans="2:11" s="2" customFormat="1" x14ac:dyDescent="0.25">
      <c r="B297" s="27"/>
      <c r="K297" s="77"/>
    </row>
    <row r="298" spans="2:11" s="2" customFormat="1" x14ac:dyDescent="0.25">
      <c r="B298" s="27"/>
      <c r="K298" s="77"/>
    </row>
    <row r="299" spans="2:11" s="2" customFormat="1" x14ac:dyDescent="0.25">
      <c r="B299" s="27"/>
      <c r="K299" s="77"/>
    </row>
    <row r="300" spans="2:11" s="2" customFormat="1" x14ac:dyDescent="0.25">
      <c r="B300" s="27"/>
      <c r="K300" s="77"/>
    </row>
    <row r="301" spans="2:11" s="2" customFormat="1" x14ac:dyDescent="0.25">
      <c r="B301" s="27"/>
      <c r="K301" s="77"/>
    </row>
    <row r="302" spans="2:11" s="2" customFormat="1" x14ac:dyDescent="0.25">
      <c r="B302" s="27"/>
      <c r="K302" s="77"/>
    </row>
    <row r="303" spans="2:11" s="2" customFormat="1" x14ac:dyDescent="0.25">
      <c r="B303" s="27"/>
      <c r="K303" s="77"/>
    </row>
    <row r="304" spans="2:11" s="2" customFormat="1" x14ac:dyDescent="0.25">
      <c r="B304" s="27"/>
      <c r="K304" s="77"/>
    </row>
    <row r="305" spans="2:11" s="2" customFormat="1" x14ac:dyDescent="0.25">
      <c r="B305" s="27"/>
      <c r="K305" s="77"/>
    </row>
    <row r="306" spans="2:11" s="2" customFormat="1" x14ac:dyDescent="0.25">
      <c r="B306" s="27"/>
      <c r="K306" s="77"/>
    </row>
    <row r="307" spans="2:11" s="2" customFormat="1" x14ac:dyDescent="0.25">
      <c r="B307" s="27"/>
      <c r="K307" s="77"/>
    </row>
    <row r="308" spans="2:11" s="2" customFormat="1" x14ac:dyDescent="0.25">
      <c r="B308" s="27"/>
      <c r="K308" s="77"/>
    </row>
    <row r="309" spans="2:11" s="2" customFormat="1" x14ac:dyDescent="0.25">
      <c r="B309" s="27"/>
      <c r="K309" s="77"/>
    </row>
    <row r="310" spans="2:11" s="2" customFormat="1" x14ac:dyDescent="0.25">
      <c r="B310" s="27"/>
      <c r="K310" s="77"/>
    </row>
    <row r="311" spans="2:11" s="2" customFormat="1" x14ac:dyDescent="0.25">
      <c r="B311" s="27"/>
      <c r="K311" s="77"/>
    </row>
    <row r="312" spans="2:11" s="2" customFormat="1" x14ac:dyDescent="0.25">
      <c r="B312" s="27"/>
      <c r="K312" s="77"/>
    </row>
    <row r="313" spans="2:11" s="2" customFormat="1" x14ac:dyDescent="0.25">
      <c r="B313" s="27"/>
      <c r="K313" s="77"/>
    </row>
    <row r="314" spans="2:11" s="2" customFormat="1" x14ac:dyDescent="0.25">
      <c r="B314" s="27"/>
      <c r="K314" s="77"/>
    </row>
    <row r="315" spans="2:11" s="2" customFormat="1" x14ac:dyDescent="0.25">
      <c r="B315" s="27"/>
      <c r="K315" s="77"/>
    </row>
    <row r="316" spans="2:11" s="2" customFormat="1" x14ac:dyDescent="0.25">
      <c r="B316" s="27"/>
      <c r="K316" s="77"/>
    </row>
    <row r="317" spans="2:11" s="2" customFormat="1" x14ac:dyDescent="0.25">
      <c r="B317" s="27"/>
      <c r="K317" s="77"/>
    </row>
    <row r="318" spans="2:11" s="2" customFormat="1" x14ac:dyDescent="0.25">
      <c r="B318" s="27"/>
      <c r="K318" s="77"/>
    </row>
    <row r="319" spans="2:11" s="2" customFormat="1" x14ac:dyDescent="0.25">
      <c r="B319" s="27"/>
      <c r="K319" s="77"/>
    </row>
    <row r="320" spans="2:11" s="2" customFormat="1" x14ac:dyDescent="0.25">
      <c r="B320" s="27"/>
      <c r="K320" s="77"/>
    </row>
    <row r="321" spans="2:11" s="2" customFormat="1" x14ac:dyDescent="0.25">
      <c r="B321" s="27"/>
      <c r="K321" s="77"/>
    </row>
    <row r="322" spans="2:11" s="2" customFormat="1" x14ac:dyDescent="0.25">
      <c r="B322" s="27"/>
      <c r="K322" s="77"/>
    </row>
    <row r="323" spans="2:11" s="2" customFormat="1" x14ac:dyDescent="0.25">
      <c r="B323" s="27"/>
      <c r="K323" s="77"/>
    </row>
    <row r="324" spans="2:11" s="2" customFormat="1" x14ac:dyDescent="0.25">
      <c r="B324" s="27"/>
      <c r="K324" s="77"/>
    </row>
    <row r="325" spans="2:11" s="2" customFormat="1" x14ac:dyDescent="0.25">
      <c r="B325" s="27"/>
      <c r="K325" s="77"/>
    </row>
    <row r="326" spans="2:11" s="2" customFormat="1" x14ac:dyDescent="0.25">
      <c r="B326" s="27"/>
      <c r="K326" s="77"/>
    </row>
    <row r="327" spans="2:11" s="2" customFormat="1" x14ac:dyDescent="0.25">
      <c r="B327" s="27"/>
      <c r="K327" s="77"/>
    </row>
    <row r="328" spans="2:11" s="2" customFormat="1" x14ac:dyDescent="0.25">
      <c r="B328" s="27"/>
      <c r="K328" s="77"/>
    </row>
    <row r="329" spans="2:11" s="2" customFormat="1" x14ac:dyDescent="0.25">
      <c r="B329" s="27"/>
      <c r="K329" s="77"/>
    </row>
    <row r="330" spans="2:11" s="2" customFormat="1" x14ac:dyDescent="0.25">
      <c r="B330" s="27"/>
      <c r="K330" s="77"/>
    </row>
    <row r="331" spans="2:11" s="2" customFormat="1" x14ac:dyDescent="0.25">
      <c r="B331" s="27"/>
      <c r="K331" s="77"/>
    </row>
    <row r="332" spans="2:11" s="2" customFormat="1" x14ac:dyDescent="0.25">
      <c r="B332" s="27"/>
      <c r="K332" s="77"/>
    </row>
    <row r="333" spans="2:11" s="2" customFormat="1" x14ac:dyDescent="0.25">
      <c r="B333" s="27"/>
      <c r="K333" s="77"/>
    </row>
    <row r="334" spans="2:11" s="2" customFormat="1" x14ac:dyDescent="0.25">
      <c r="B334" s="27"/>
      <c r="K334" s="77"/>
    </row>
    <row r="335" spans="2:11" s="2" customFormat="1" x14ac:dyDescent="0.25">
      <c r="B335" s="27"/>
      <c r="K335" s="77"/>
    </row>
    <row r="336" spans="2:11" s="2" customFormat="1" x14ac:dyDescent="0.25">
      <c r="B336" s="27"/>
      <c r="K336" s="77"/>
    </row>
    <row r="337" spans="2:11" s="2" customFormat="1" x14ac:dyDescent="0.25">
      <c r="B337" s="27"/>
      <c r="K337" s="77"/>
    </row>
    <row r="338" spans="2:11" s="2" customFormat="1" x14ac:dyDescent="0.25">
      <c r="B338" s="27"/>
      <c r="K338" s="77"/>
    </row>
    <row r="339" spans="2:11" s="2" customFormat="1" x14ac:dyDescent="0.25">
      <c r="B339" s="27"/>
      <c r="K339" s="77"/>
    </row>
    <row r="340" spans="2:11" s="2" customFormat="1" x14ac:dyDescent="0.25">
      <c r="B340" s="27"/>
      <c r="K340" s="77"/>
    </row>
    <row r="341" spans="2:11" s="2" customFormat="1" x14ac:dyDescent="0.25">
      <c r="B341" s="27"/>
      <c r="K341" s="77"/>
    </row>
    <row r="342" spans="2:11" s="2" customFormat="1" x14ac:dyDescent="0.25">
      <c r="B342" s="27"/>
      <c r="K342" s="77"/>
    </row>
    <row r="343" spans="2:11" s="2" customFormat="1" x14ac:dyDescent="0.25">
      <c r="B343" s="27"/>
      <c r="K343" s="77"/>
    </row>
    <row r="344" spans="2:11" s="2" customFormat="1" x14ac:dyDescent="0.25">
      <c r="B344" s="27"/>
      <c r="K344" s="77"/>
    </row>
    <row r="345" spans="2:11" s="2" customFormat="1" x14ac:dyDescent="0.25">
      <c r="B345" s="27"/>
      <c r="K345" s="77"/>
    </row>
    <row r="346" spans="2:11" s="2" customFormat="1" x14ac:dyDescent="0.25">
      <c r="B346" s="27"/>
      <c r="K346" s="77"/>
    </row>
    <row r="347" spans="2:11" s="2" customFormat="1" x14ac:dyDescent="0.25">
      <c r="B347" s="27"/>
      <c r="K347" s="77"/>
    </row>
    <row r="348" spans="2:11" s="2" customFormat="1" x14ac:dyDescent="0.25">
      <c r="B348" s="27"/>
      <c r="K348" s="77"/>
    </row>
    <row r="349" spans="2:11" s="2" customFormat="1" x14ac:dyDescent="0.25">
      <c r="B349" s="27"/>
      <c r="K349" s="77"/>
    </row>
    <row r="350" spans="2:11" s="2" customFormat="1" x14ac:dyDescent="0.25">
      <c r="B350" s="27"/>
      <c r="K350" s="77"/>
    </row>
    <row r="351" spans="2:11" s="2" customFormat="1" x14ac:dyDescent="0.25">
      <c r="B351" s="27"/>
      <c r="K351" s="77"/>
    </row>
    <row r="352" spans="2:11" s="2" customFormat="1" x14ac:dyDescent="0.25">
      <c r="B352" s="27"/>
      <c r="K352" s="77"/>
    </row>
    <row r="353" spans="2:11" s="2" customFormat="1" x14ac:dyDescent="0.25">
      <c r="B353" s="27"/>
      <c r="K353" s="77"/>
    </row>
    <row r="354" spans="2:11" s="2" customFormat="1" x14ac:dyDescent="0.25">
      <c r="B354" s="27"/>
      <c r="K354" s="77"/>
    </row>
    <row r="355" spans="2:11" s="2" customFormat="1" x14ac:dyDescent="0.25">
      <c r="B355" s="27"/>
      <c r="K355" s="77"/>
    </row>
    <row r="356" spans="2:11" s="2" customFormat="1" x14ac:dyDescent="0.25">
      <c r="B356" s="27"/>
      <c r="K356" s="77"/>
    </row>
    <row r="357" spans="2:11" s="2" customFormat="1" x14ac:dyDescent="0.25">
      <c r="B357" s="27"/>
      <c r="K357" s="77"/>
    </row>
    <row r="358" spans="2:11" s="2" customFormat="1" x14ac:dyDescent="0.25">
      <c r="B358" s="27"/>
      <c r="K358" s="77"/>
    </row>
    <row r="359" spans="2:11" s="2" customFormat="1" x14ac:dyDescent="0.25">
      <c r="B359" s="27"/>
      <c r="K359" s="77"/>
    </row>
    <row r="360" spans="2:11" s="2" customFormat="1" x14ac:dyDescent="0.25">
      <c r="B360" s="27"/>
      <c r="K360" s="77"/>
    </row>
    <row r="361" spans="2:11" s="2" customFormat="1" x14ac:dyDescent="0.25">
      <c r="B361" s="27"/>
      <c r="K361" s="77"/>
    </row>
    <row r="362" spans="2:11" s="2" customFormat="1" x14ac:dyDescent="0.25">
      <c r="B362" s="27"/>
      <c r="K362" s="77"/>
    </row>
    <row r="363" spans="2:11" s="2" customFormat="1" x14ac:dyDescent="0.25">
      <c r="B363" s="27"/>
      <c r="K363" s="77"/>
    </row>
    <row r="364" spans="2:11" s="2" customFormat="1" x14ac:dyDescent="0.25">
      <c r="B364" s="27"/>
      <c r="K364" s="77"/>
    </row>
    <row r="365" spans="2:11" s="2" customFormat="1" x14ac:dyDescent="0.25">
      <c r="B365" s="27"/>
      <c r="K365" s="77"/>
    </row>
    <row r="366" spans="2:11" s="2" customFormat="1" x14ac:dyDescent="0.25">
      <c r="B366" s="27"/>
      <c r="K366" s="77"/>
    </row>
    <row r="367" spans="2:11" s="2" customFormat="1" x14ac:dyDescent="0.25">
      <c r="B367" s="27"/>
      <c r="K367" s="77"/>
    </row>
    <row r="368" spans="2:11" s="2" customFormat="1" x14ac:dyDescent="0.25">
      <c r="B368" s="27"/>
      <c r="K368" s="77"/>
    </row>
    <row r="369" spans="2:11" s="2" customFormat="1" x14ac:dyDescent="0.25">
      <c r="B369" s="27"/>
      <c r="K369" s="77"/>
    </row>
    <row r="370" spans="2:11" s="2" customFormat="1" x14ac:dyDescent="0.25">
      <c r="B370" s="27"/>
      <c r="K370" s="77"/>
    </row>
    <row r="371" spans="2:11" s="2" customFormat="1" x14ac:dyDescent="0.25">
      <c r="B371" s="27"/>
      <c r="K371" s="77"/>
    </row>
    <row r="372" spans="2:11" s="2" customFormat="1" x14ac:dyDescent="0.25">
      <c r="B372" s="27"/>
      <c r="K372" s="77"/>
    </row>
    <row r="373" spans="2:11" s="2" customFormat="1" x14ac:dyDescent="0.25">
      <c r="B373" s="27"/>
      <c r="K373" s="77"/>
    </row>
    <row r="374" spans="2:11" s="2" customFormat="1" x14ac:dyDescent="0.25">
      <c r="B374" s="27"/>
      <c r="K374" s="77"/>
    </row>
    <row r="375" spans="2:11" s="2" customFormat="1" x14ac:dyDescent="0.25">
      <c r="B375" s="27"/>
      <c r="K375" s="77"/>
    </row>
    <row r="376" spans="2:11" s="2" customFormat="1" x14ac:dyDescent="0.25">
      <c r="B376" s="27"/>
      <c r="K376" s="77"/>
    </row>
    <row r="377" spans="2:11" s="2" customFormat="1" x14ac:dyDescent="0.25">
      <c r="B377" s="27"/>
      <c r="K377" s="77"/>
    </row>
    <row r="378" spans="2:11" s="2" customFormat="1" x14ac:dyDescent="0.25">
      <c r="B378" s="27"/>
      <c r="K378" s="77"/>
    </row>
    <row r="379" spans="2:11" s="2" customFormat="1" x14ac:dyDescent="0.25">
      <c r="B379" s="27"/>
      <c r="K379" s="77"/>
    </row>
    <row r="380" spans="2:11" s="2" customFormat="1" x14ac:dyDescent="0.25">
      <c r="B380" s="27"/>
      <c r="K380" s="77"/>
    </row>
    <row r="381" spans="2:11" s="2" customFormat="1" x14ac:dyDescent="0.25">
      <c r="B381" s="27"/>
      <c r="K381" s="77"/>
    </row>
    <row r="382" spans="2:11" s="2" customFormat="1" x14ac:dyDescent="0.25">
      <c r="B382" s="27"/>
      <c r="K382" s="77"/>
    </row>
    <row r="383" spans="2:11" s="2" customFormat="1" x14ac:dyDescent="0.25">
      <c r="B383" s="27"/>
      <c r="K383" s="77"/>
    </row>
    <row r="384" spans="2:11" s="2" customFormat="1" x14ac:dyDescent="0.25">
      <c r="B384" s="27"/>
      <c r="K384" s="77"/>
    </row>
    <row r="385" spans="2:11" s="2" customFormat="1" x14ac:dyDescent="0.25">
      <c r="B385" s="27"/>
      <c r="K385" s="77"/>
    </row>
    <row r="386" spans="2:11" s="2" customFormat="1" x14ac:dyDescent="0.25">
      <c r="B386" s="27"/>
      <c r="K386" s="77"/>
    </row>
    <row r="387" spans="2:11" s="2" customFormat="1" x14ac:dyDescent="0.25">
      <c r="B387" s="27"/>
      <c r="K387" s="77"/>
    </row>
    <row r="388" spans="2:11" s="2" customFormat="1" x14ac:dyDescent="0.25">
      <c r="B388" s="27"/>
      <c r="K388" s="77"/>
    </row>
    <row r="389" spans="2:11" s="2" customFormat="1" x14ac:dyDescent="0.25">
      <c r="B389" s="27"/>
      <c r="K389" s="77"/>
    </row>
    <row r="390" spans="2:11" s="2" customFormat="1" x14ac:dyDescent="0.25">
      <c r="B390" s="27"/>
      <c r="K390" s="77"/>
    </row>
    <row r="391" spans="2:11" s="2" customFormat="1" x14ac:dyDescent="0.25">
      <c r="B391" s="27"/>
      <c r="K391" s="77"/>
    </row>
    <row r="392" spans="2:11" s="2" customFormat="1" x14ac:dyDescent="0.25">
      <c r="B392" s="27"/>
      <c r="K392" s="77"/>
    </row>
    <row r="393" spans="2:11" s="2" customFormat="1" x14ac:dyDescent="0.25">
      <c r="B393" s="27"/>
      <c r="K393" s="77"/>
    </row>
    <row r="394" spans="2:11" s="2" customFormat="1" x14ac:dyDescent="0.25">
      <c r="B394" s="27"/>
      <c r="K394" s="77"/>
    </row>
    <row r="395" spans="2:11" s="2" customFormat="1" x14ac:dyDescent="0.25">
      <c r="B395" s="27"/>
      <c r="K395" s="77"/>
    </row>
    <row r="396" spans="2:11" s="2" customFormat="1" x14ac:dyDescent="0.25">
      <c r="B396" s="27"/>
      <c r="K396" s="77"/>
    </row>
    <row r="397" spans="2:11" s="2" customFormat="1" x14ac:dyDescent="0.25">
      <c r="B397" s="27"/>
      <c r="K397" s="77"/>
    </row>
    <row r="398" spans="2:11" s="2" customFormat="1" x14ac:dyDescent="0.25">
      <c r="B398" s="27"/>
      <c r="K398" s="77"/>
    </row>
    <row r="399" spans="2:11" s="2" customFormat="1" x14ac:dyDescent="0.25">
      <c r="B399" s="27"/>
      <c r="K399" s="77"/>
    </row>
    <row r="400" spans="2:11" s="2" customFormat="1" x14ac:dyDescent="0.25">
      <c r="B400" s="27"/>
      <c r="K400" s="77"/>
    </row>
    <row r="401" spans="2:11" s="2" customFormat="1" x14ac:dyDescent="0.25">
      <c r="B401" s="27"/>
      <c r="K401" s="77"/>
    </row>
    <row r="402" spans="2:11" s="2" customFormat="1" x14ac:dyDescent="0.25">
      <c r="B402" s="27"/>
      <c r="K402" s="77"/>
    </row>
    <row r="403" spans="2:11" s="2" customFormat="1" x14ac:dyDescent="0.25">
      <c r="B403" s="27"/>
      <c r="K403" s="77"/>
    </row>
    <row r="404" spans="2:11" s="2" customFormat="1" x14ac:dyDescent="0.25">
      <c r="B404" s="27"/>
      <c r="K404" s="77"/>
    </row>
    <row r="405" spans="2:11" s="2" customFormat="1" x14ac:dyDescent="0.25">
      <c r="B405" s="27"/>
      <c r="K405" s="77"/>
    </row>
    <row r="406" spans="2:11" s="2" customFormat="1" x14ac:dyDescent="0.25">
      <c r="B406" s="27"/>
      <c r="K406" s="77"/>
    </row>
    <row r="407" spans="2:11" s="2" customFormat="1" x14ac:dyDescent="0.25">
      <c r="B407" s="27"/>
      <c r="K407" s="77"/>
    </row>
    <row r="408" spans="2:11" s="2" customFormat="1" x14ac:dyDescent="0.25">
      <c r="B408" s="27"/>
      <c r="K408" s="77"/>
    </row>
    <row r="409" spans="2:11" s="2" customFormat="1" x14ac:dyDescent="0.25">
      <c r="B409" s="27"/>
      <c r="K409" s="77"/>
    </row>
    <row r="410" spans="2:11" s="2" customFormat="1" x14ac:dyDescent="0.25">
      <c r="B410" s="27"/>
      <c r="K410" s="77"/>
    </row>
    <row r="411" spans="2:11" s="2" customFormat="1" x14ac:dyDescent="0.25">
      <c r="B411" s="27"/>
      <c r="K411" s="77"/>
    </row>
    <row r="412" spans="2:11" s="2" customFormat="1" x14ac:dyDescent="0.25">
      <c r="B412" s="27"/>
      <c r="K412" s="77"/>
    </row>
    <row r="413" spans="2:11" s="2" customFormat="1" x14ac:dyDescent="0.25">
      <c r="B413" s="27"/>
      <c r="K413" s="77"/>
    </row>
    <row r="414" spans="2:11" s="2" customFormat="1" x14ac:dyDescent="0.25">
      <c r="B414" s="27"/>
      <c r="K414" s="77"/>
    </row>
    <row r="415" spans="2:11" s="2" customFormat="1" x14ac:dyDescent="0.25">
      <c r="B415" s="27"/>
      <c r="K415" s="77"/>
    </row>
    <row r="416" spans="2:11" s="2" customFormat="1" x14ac:dyDescent="0.25">
      <c r="B416" s="27"/>
      <c r="K416" s="77"/>
    </row>
    <row r="417" spans="2:11" s="2" customFormat="1" x14ac:dyDescent="0.25">
      <c r="B417" s="27"/>
      <c r="K417" s="77"/>
    </row>
    <row r="418" spans="2:11" s="2" customFormat="1" x14ac:dyDescent="0.25">
      <c r="B418" s="27"/>
      <c r="K418" s="77"/>
    </row>
    <row r="419" spans="2:11" s="2" customFormat="1" x14ac:dyDescent="0.25">
      <c r="B419" s="27"/>
      <c r="K419" s="77"/>
    </row>
    <row r="420" spans="2:11" s="2" customFormat="1" x14ac:dyDescent="0.25">
      <c r="B420" s="27"/>
      <c r="K420" s="77"/>
    </row>
    <row r="421" spans="2:11" s="2" customFormat="1" x14ac:dyDescent="0.25">
      <c r="B421" s="27"/>
      <c r="K421" s="77"/>
    </row>
    <row r="422" spans="2:11" s="2" customFormat="1" x14ac:dyDescent="0.25">
      <c r="B422" s="27"/>
      <c r="K422" s="77"/>
    </row>
    <row r="423" spans="2:11" s="2" customFormat="1" x14ac:dyDescent="0.25">
      <c r="B423" s="27"/>
      <c r="K423" s="77"/>
    </row>
    <row r="424" spans="2:11" s="2" customFormat="1" x14ac:dyDescent="0.25">
      <c r="B424" s="27"/>
      <c r="K424" s="77"/>
    </row>
    <row r="425" spans="2:11" s="2" customFormat="1" x14ac:dyDescent="0.25">
      <c r="B425" s="27"/>
      <c r="K425" s="77"/>
    </row>
    <row r="426" spans="2:11" s="2" customFormat="1" x14ac:dyDescent="0.25">
      <c r="B426" s="27"/>
      <c r="K426" s="77"/>
    </row>
    <row r="427" spans="2:11" s="2" customFormat="1" x14ac:dyDescent="0.25">
      <c r="B427" s="27"/>
      <c r="K427" s="77"/>
    </row>
    <row r="428" spans="2:11" s="2" customFormat="1" x14ac:dyDescent="0.25">
      <c r="B428" s="27"/>
      <c r="K428" s="77"/>
    </row>
    <row r="429" spans="2:11" s="2" customFormat="1" x14ac:dyDescent="0.25">
      <c r="B429" s="27"/>
      <c r="K429" s="77"/>
    </row>
    <row r="430" spans="2:11" s="2" customFormat="1" x14ac:dyDescent="0.25">
      <c r="B430" s="27"/>
      <c r="K430" s="77"/>
    </row>
    <row r="431" spans="2:11" s="2" customFormat="1" x14ac:dyDescent="0.25">
      <c r="B431" s="27"/>
      <c r="K431" s="77"/>
    </row>
    <row r="432" spans="2:11" s="2" customFormat="1" x14ac:dyDescent="0.25">
      <c r="B432" s="27"/>
      <c r="K432" s="77"/>
    </row>
    <row r="433" spans="2:11" s="2" customFormat="1" x14ac:dyDescent="0.25">
      <c r="B433" s="27"/>
      <c r="K433" s="77"/>
    </row>
    <row r="434" spans="2:11" s="2" customFormat="1" x14ac:dyDescent="0.25">
      <c r="B434" s="27"/>
      <c r="K434" s="77"/>
    </row>
    <row r="435" spans="2:11" s="2" customFormat="1" x14ac:dyDescent="0.25">
      <c r="B435" s="27"/>
      <c r="K435" s="77"/>
    </row>
    <row r="436" spans="2:11" s="2" customFormat="1" x14ac:dyDescent="0.25">
      <c r="B436" s="27"/>
      <c r="K436" s="77"/>
    </row>
    <row r="437" spans="2:11" s="2" customFormat="1" x14ac:dyDescent="0.25">
      <c r="B437" s="27"/>
      <c r="K437" s="77"/>
    </row>
    <row r="438" spans="2:11" s="2" customFormat="1" x14ac:dyDescent="0.25">
      <c r="B438" s="27"/>
      <c r="K438" s="77"/>
    </row>
    <row r="439" spans="2:11" s="2" customFormat="1" x14ac:dyDescent="0.25">
      <c r="B439" s="27"/>
      <c r="K439" s="77"/>
    </row>
    <row r="440" spans="2:11" s="2" customFormat="1" x14ac:dyDescent="0.25">
      <c r="B440" s="27"/>
      <c r="K440" s="77"/>
    </row>
    <row r="441" spans="2:11" s="2" customFormat="1" x14ac:dyDescent="0.25">
      <c r="B441" s="27"/>
      <c r="K441" s="77"/>
    </row>
    <row r="442" spans="2:11" s="2" customFormat="1" x14ac:dyDescent="0.25">
      <c r="B442" s="27"/>
      <c r="K442" s="77"/>
    </row>
    <row r="443" spans="2:11" s="2" customFormat="1" x14ac:dyDescent="0.25">
      <c r="B443" s="27"/>
      <c r="K443" s="77"/>
    </row>
    <row r="444" spans="2:11" s="2" customFormat="1" x14ac:dyDescent="0.25">
      <c r="B444" s="27"/>
      <c r="K444" s="77"/>
    </row>
    <row r="445" spans="2:11" s="2" customFormat="1" x14ac:dyDescent="0.25">
      <c r="B445" s="27"/>
      <c r="K445" s="77"/>
    </row>
    <row r="446" spans="2:11" s="2" customFormat="1" x14ac:dyDescent="0.25">
      <c r="B446" s="27"/>
      <c r="K446" s="77"/>
    </row>
    <row r="447" spans="2:11" s="2" customFormat="1" x14ac:dyDescent="0.25">
      <c r="B447" s="27"/>
      <c r="K447" s="77"/>
    </row>
    <row r="448" spans="2:11" s="2" customFormat="1" x14ac:dyDescent="0.25">
      <c r="B448" s="27"/>
      <c r="K448" s="77"/>
    </row>
    <row r="449" spans="2:11" s="2" customFormat="1" x14ac:dyDescent="0.25">
      <c r="B449" s="27"/>
      <c r="K449" s="77"/>
    </row>
    <row r="450" spans="2:11" s="2" customFormat="1" x14ac:dyDescent="0.25">
      <c r="B450" s="27"/>
      <c r="K450" s="77"/>
    </row>
    <row r="451" spans="2:11" s="2" customFormat="1" x14ac:dyDescent="0.25">
      <c r="B451" s="27"/>
      <c r="K451" s="77"/>
    </row>
    <row r="452" spans="2:11" s="2" customFormat="1" x14ac:dyDescent="0.25">
      <c r="B452" s="27"/>
      <c r="K452" s="77"/>
    </row>
    <row r="453" spans="2:11" s="2" customFormat="1" x14ac:dyDescent="0.25">
      <c r="B453" s="27"/>
      <c r="K453" s="77"/>
    </row>
    <row r="454" spans="2:11" s="2" customFormat="1" x14ac:dyDescent="0.25">
      <c r="B454" s="27"/>
      <c r="K454" s="77"/>
    </row>
    <row r="455" spans="2:11" s="2" customFormat="1" x14ac:dyDescent="0.25">
      <c r="B455" s="27"/>
      <c r="K455" s="77"/>
    </row>
    <row r="456" spans="2:11" s="2" customFormat="1" x14ac:dyDescent="0.25">
      <c r="B456" s="27"/>
      <c r="K456" s="77"/>
    </row>
    <row r="457" spans="2:11" s="2" customFormat="1" x14ac:dyDescent="0.25">
      <c r="B457" s="27"/>
      <c r="K457" s="77"/>
    </row>
    <row r="458" spans="2:11" s="2" customFormat="1" x14ac:dyDescent="0.25">
      <c r="B458" s="27"/>
      <c r="K458" s="77"/>
    </row>
    <row r="459" spans="2:11" s="2" customFormat="1" x14ac:dyDescent="0.25">
      <c r="B459" s="27"/>
      <c r="K459" s="77"/>
    </row>
    <row r="460" spans="2:11" s="2" customFormat="1" x14ac:dyDescent="0.25">
      <c r="B460" s="27"/>
      <c r="K460" s="77"/>
    </row>
    <row r="461" spans="2:11" s="2" customFormat="1" x14ac:dyDescent="0.25">
      <c r="B461" s="27"/>
      <c r="K461" s="77"/>
    </row>
    <row r="462" spans="2:11" s="2" customFormat="1" x14ac:dyDescent="0.25">
      <c r="B462" s="27"/>
      <c r="K462" s="77"/>
    </row>
    <row r="463" spans="2:11" s="2" customFormat="1" x14ac:dyDescent="0.25">
      <c r="B463" s="27"/>
      <c r="K463" s="77"/>
    </row>
    <row r="464" spans="2:11" s="2" customFormat="1" x14ac:dyDescent="0.25">
      <c r="B464" s="27"/>
      <c r="K464" s="77"/>
    </row>
    <row r="465" spans="2:11" s="2" customFormat="1" x14ac:dyDescent="0.25">
      <c r="B465" s="27"/>
      <c r="K465" s="77"/>
    </row>
    <row r="466" spans="2:11" s="2" customFormat="1" x14ac:dyDescent="0.25">
      <c r="B466" s="27"/>
      <c r="K466" s="77"/>
    </row>
    <row r="467" spans="2:11" s="2" customFormat="1" x14ac:dyDescent="0.25">
      <c r="B467" s="27"/>
      <c r="K467" s="77"/>
    </row>
    <row r="468" spans="2:11" s="2" customFormat="1" x14ac:dyDescent="0.25">
      <c r="B468" s="27"/>
      <c r="K468" s="77"/>
    </row>
    <row r="469" spans="2:11" s="2" customFormat="1" x14ac:dyDescent="0.25">
      <c r="B469" s="27"/>
      <c r="K469" s="77"/>
    </row>
    <row r="470" spans="2:11" s="2" customFormat="1" x14ac:dyDescent="0.25">
      <c r="B470" s="27"/>
      <c r="K470" s="77"/>
    </row>
    <row r="471" spans="2:11" s="2" customFormat="1" x14ac:dyDescent="0.25">
      <c r="B471" s="27"/>
      <c r="K471" s="77"/>
    </row>
    <row r="472" spans="2:11" s="2" customFormat="1" x14ac:dyDescent="0.25">
      <c r="B472" s="27"/>
      <c r="K472" s="77"/>
    </row>
    <row r="473" spans="2:11" s="2" customFormat="1" x14ac:dyDescent="0.25">
      <c r="B473" s="27"/>
      <c r="K473" s="77"/>
    </row>
    <row r="474" spans="2:11" s="2" customFormat="1" x14ac:dyDescent="0.25">
      <c r="B474" s="27"/>
      <c r="K474" s="77"/>
    </row>
    <row r="475" spans="2:11" s="2" customFormat="1" x14ac:dyDescent="0.25">
      <c r="B475" s="27"/>
      <c r="K475" s="77"/>
    </row>
    <row r="476" spans="2:11" s="2" customFormat="1" x14ac:dyDescent="0.25">
      <c r="B476" s="27"/>
      <c r="K476" s="77"/>
    </row>
    <row r="477" spans="2:11" s="2" customFormat="1" x14ac:dyDescent="0.25">
      <c r="B477" s="27"/>
      <c r="K477" s="77"/>
    </row>
    <row r="478" spans="2:11" s="2" customFormat="1" x14ac:dyDescent="0.25">
      <c r="B478" s="27"/>
      <c r="K478" s="77"/>
    </row>
    <row r="479" spans="2:11" s="2" customFormat="1" x14ac:dyDescent="0.25">
      <c r="B479" s="27"/>
      <c r="K479" s="77"/>
    </row>
    <row r="480" spans="2:11" s="2" customFormat="1" x14ac:dyDescent="0.25">
      <c r="B480" s="27"/>
      <c r="K480" s="77"/>
    </row>
    <row r="481" spans="2:11" s="2" customFormat="1" x14ac:dyDescent="0.25">
      <c r="B481" s="27"/>
      <c r="K481" s="77"/>
    </row>
    <row r="482" spans="2:11" s="2" customFormat="1" x14ac:dyDescent="0.25">
      <c r="B482" s="27"/>
      <c r="K482" s="77"/>
    </row>
    <row r="483" spans="2:11" s="2" customFormat="1" x14ac:dyDescent="0.25">
      <c r="B483" s="27"/>
      <c r="K483" s="77"/>
    </row>
    <row r="484" spans="2:11" s="2" customFormat="1" x14ac:dyDescent="0.25">
      <c r="B484" s="27"/>
      <c r="K484" s="77"/>
    </row>
    <row r="485" spans="2:11" s="2" customFormat="1" x14ac:dyDescent="0.25">
      <c r="B485" s="27"/>
      <c r="K485" s="77"/>
    </row>
    <row r="486" spans="2:11" s="2" customFormat="1" x14ac:dyDescent="0.25">
      <c r="B486" s="27"/>
      <c r="K486" s="77"/>
    </row>
    <row r="487" spans="2:11" s="2" customFormat="1" x14ac:dyDescent="0.25">
      <c r="B487" s="27"/>
      <c r="K487" s="77"/>
    </row>
    <row r="488" spans="2:11" s="2" customFormat="1" x14ac:dyDescent="0.25">
      <c r="B488" s="27"/>
      <c r="K488" s="77"/>
    </row>
    <row r="489" spans="2:11" s="2" customFormat="1" x14ac:dyDescent="0.25">
      <c r="B489" s="27"/>
      <c r="K489" s="77"/>
    </row>
    <row r="490" spans="2:11" s="2" customFormat="1" x14ac:dyDescent="0.25">
      <c r="B490" s="27"/>
      <c r="K490" s="77"/>
    </row>
    <row r="491" spans="2:11" s="2" customFormat="1" x14ac:dyDescent="0.25">
      <c r="B491" s="27"/>
      <c r="K491" s="77"/>
    </row>
    <row r="492" spans="2:11" s="2" customFormat="1" x14ac:dyDescent="0.25">
      <c r="B492" s="27"/>
      <c r="K492" s="77"/>
    </row>
    <row r="493" spans="2:11" s="2" customFormat="1" x14ac:dyDescent="0.25">
      <c r="B493" s="27"/>
      <c r="K493" s="77"/>
    </row>
    <row r="494" spans="2:11" s="2" customFormat="1" x14ac:dyDescent="0.25">
      <c r="B494" s="27"/>
      <c r="K494" s="77"/>
    </row>
    <row r="495" spans="2:11" s="2" customFormat="1" x14ac:dyDescent="0.25">
      <c r="B495" s="27"/>
      <c r="K495" s="77"/>
    </row>
    <row r="496" spans="2:11" s="2" customFormat="1" x14ac:dyDescent="0.25">
      <c r="B496" s="27"/>
      <c r="K496" s="77"/>
    </row>
    <row r="497" spans="2:11" s="2" customFormat="1" x14ac:dyDescent="0.25">
      <c r="B497" s="27"/>
      <c r="K497" s="77"/>
    </row>
    <row r="498" spans="2:11" s="2" customFormat="1" x14ac:dyDescent="0.25">
      <c r="B498" s="27"/>
      <c r="K498" s="77"/>
    </row>
    <row r="499" spans="2:11" s="2" customFormat="1" x14ac:dyDescent="0.25">
      <c r="B499" s="27"/>
      <c r="K499" s="77"/>
    </row>
    <row r="500" spans="2:11" s="2" customFormat="1" x14ac:dyDescent="0.25">
      <c r="B500" s="27"/>
      <c r="K500" s="77"/>
    </row>
    <row r="501" spans="2:11" s="2" customFormat="1" x14ac:dyDescent="0.25">
      <c r="B501" s="27"/>
      <c r="K501" s="77"/>
    </row>
    <row r="502" spans="2:11" s="2" customFormat="1" x14ac:dyDescent="0.25">
      <c r="B502" s="27"/>
      <c r="K502" s="77"/>
    </row>
    <row r="503" spans="2:11" s="2" customFormat="1" x14ac:dyDescent="0.25">
      <c r="B503" s="27"/>
      <c r="K503" s="77"/>
    </row>
    <row r="504" spans="2:11" s="2" customFormat="1" x14ac:dyDescent="0.25">
      <c r="B504" s="27"/>
      <c r="K504" s="77"/>
    </row>
    <row r="505" spans="2:11" s="2" customFormat="1" x14ac:dyDescent="0.25">
      <c r="B505" s="27"/>
      <c r="K505" s="77"/>
    </row>
    <row r="506" spans="2:11" s="2" customFormat="1" x14ac:dyDescent="0.25">
      <c r="B506" s="27"/>
      <c r="K506" s="77"/>
    </row>
    <row r="507" spans="2:11" s="2" customFormat="1" x14ac:dyDescent="0.25">
      <c r="B507" s="27"/>
      <c r="K507" s="77"/>
    </row>
    <row r="508" spans="2:11" s="2" customFormat="1" x14ac:dyDescent="0.25">
      <c r="B508" s="27"/>
      <c r="K508" s="77"/>
    </row>
    <row r="509" spans="2:11" s="2" customFormat="1" x14ac:dyDescent="0.25">
      <c r="B509" s="27"/>
      <c r="K509" s="77"/>
    </row>
    <row r="510" spans="2:11" s="2" customFormat="1" x14ac:dyDescent="0.25">
      <c r="B510" s="27"/>
      <c r="K510" s="77"/>
    </row>
    <row r="511" spans="2:11" s="2" customFormat="1" x14ac:dyDescent="0.25">
      <c r="B511" s="27"/>
      <c r="K511" s="77"/>
    </row>
    <row r="512" spans="2:11" s="2" customFormat="1" x14ac:dyDescent="0.25">
      <c r="B512" s="27"/>
      <c r="K512" s="77"/>
    </row>
    <row r="513" spans="2:11" s="2" customFormat="1" x14ac:dyDescent="0.25">
      <c r="B513" s="27"/>
      <c r="K513" s="77"/>
    </row>
    <row r="514" spans="2:11" s="2" customFormat="1" x14ac:dyDescent="0.25">
      <c r="B514" s="27"/>
      <c r="K514" s="77"/>
    </row>
    <row r="515" spans="2:11" s="2" customFormat="1" x14ac:dyDescent="0.25">
      <c r="B515" s="27"/>
      <c r="K515" s="77"/>
    </row>
    <row r="516" spans="2:11" s="2" customFormat="1" x14ac:dyDescent="0.25">
      <c r="B516" s="27"/>
      <c r="K516" s="77"/>
    </row>
    <row r="517" spans="2:11" s="2" customFormat="1" x14ac:dyDescent="0.25">
      <c r="B517" s="27"/>
      <c r="K517" s="77"/>
    </row>
    <row r="518" spans="2:11" s="2" customFormat="1" x14ac:dyDescent="0.25">
      <c r="B518" s="27"/>
      <c r="K518" s="77"/>
    </row>
    <row r="519" spans="2:11" s="2" customFormat="1" x14ac:dyDescent="0.25">
      <c r="B519" s="27"/>
      <c r="K519" s="77"/>
    </row>
    <row r="520" spans="2:11" s="2" customFormat="1" x14ac:dyDescent="0.25">
      <c r="B520" s="27"/>
      <c r="K520" s="77"/>
    </row>
    <row r="521" spans="2:11" s="2" customFormat="1" x14ac:dyDescent="0.25">
      <c r="B521" s="27"/>
      <c r="K521" s="77"/>
    </row>
    <row r="522" spans="2:11" s="2" customFormat="1" x14ac:dyDescent="0.25">
      <c r="B522" s="27"/>
      <c r="K522" s="77"/>
    </row>
    <row r="523" spans="2:11" s="2" customFormat="1" x14ac:dyDescent="0.25">
      <c r="B523" s="27"/>
      <c r="K523" s="77"/>
    </row>
    <row r="524" spans="2:11" s="2" customFormat="1" x14ac:dyDescent="0.25">
      <c r="B524" s="27"/>
      <c r="K524" s="77"/>
    </row>
    <row r="525" spans="2:11" s="2" customFormat="1" x14ac:dyDescent="0.25">
      <c r="B525" s="27"/>
      <c r="K525" s="77"/>
    </row>
    <row r="526" spans="2:11" s="2" customFormat="1" x14ac:dyDescent="0.25">
      <c r="B526" s="27"/>
      <c r="K526" s="77"/>
    </row>
    <row r="527" spans="2:11" s="2" customFormat="1" x14ac:dyDescent="0.25">
      <c r="B527" s="27"/>
      <c r="K527" s="77"/>
    </row>
    <row r="528" spans="2:11" s="2" customFormat="1" x14ac:dyDescent="0.25">
      <c r="B528" s="27"/>
      <c r="K528" s="77"/>
    </row>
    <row r="529" spans="2:11" s="2" customFormat="1" x14ac:dyDescent="0.25">
      <c r="B529" s="27"/>
      <c r="K529" s="77"/>
    </row>
    <row r="530" spans="2:11" s="2" customFormat="1" x14ac:dyDescent="0.25">
      <c r="B530" s="27"/>
      <c r="K530" s="77"/>
    </row>
  </sheetData>
  <mergeCells count="10">
    <mergeCell ref="A2:K2"/>
    <mergeCell ref="A43:B43"/>
    <mergeCell ref="A3:A4"/>
    <mergeCell ref="B3:B4"/>
    <mergeCell ref="C3:K3"/>
    <mergeCell ref="A5:K5"/>
    <mergeCell ref="A27:K27"/>
    <mergeCell ref="A14:K14"/>
    <mergeCell ref="A21:K21"/>
    <mergeCell ref="A18:K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Анализ по видам спорта 2023</vt:lpstr>
      <vt:lpstr>Анализ по школам 2023</vt:lpstr>
      <vt:lpstr>По видам спорта присв. 2023</vt:lpstr>
      <vt:lpstr>По школам присв. 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2024-11-22T02:15:07Z</dcterms:modified>
</cp:coreProperties>
</file>