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8" windowWidth="14808" windowHeight="7716" firstSheet="10" activeTab="10"/>
  </bookViews>
  <sheets>
    <sheet name="Дети Азии отборочные" sheetId="1" r:id="rId1"/>
    <sheet name="1 квартал" sheetId="2" r:id="rId2"/>
    <sheet name="Первенства РС (Я)" sheetId="3" r:id="rId3"/>
    <sheet name="смета отборочных 2015 " sheetId="4" r:id="rId4"/>
    <sheet name="смета отборочных 2016" sheetId="5" r:id="rId5"/>
    <sheet name="смета отборочных 2015  гуляев " sheetId="6" r:id="rId6"/>
    <sheet name="Лист4" sheetId="7" r:id="rId7"/>
    <sheet name="КАЛ ПЛАН 2015  (2)" sheetId="8" r:id="rId8"/>
    <sheet name="Отборочные смета2016 г" sheetId="9" r:id="rId9"/>
    <sheet name="Кал. план 2016 УДЮСиПСР" sheetId="10" state="hidden" r:id="rId10"/>
    <sheet name="Отборочные Дети Азии" sheetId="11" r:id="rId11"/>
  </sheets>
  <definedNames>
    <definedName name="_xlnm._FilterDatabase" localSheetId="9" hidden="1">'Кал. план 2016 УДЮСиПСР'!$B$11:$D$113</definedName>
    <definedName name="_xlnm._FilterDatabase" localSheetId="10" hidden="1">'Отборочные Дети Азии'!$B$4:$D$34</definedName>
    <definedName name="_xlnm._FilterDatabase" localSheetId="8" hidden="1">'Отборочные смета2016 г'!$B$11:$D$12</definedName>
  </definedNames>
  <calcPr fullCalcOnLoad="1"/>
</workbook>
</file>

<file path=xl/sharedStrings.xml><?xml version="1.0" encoding="utf-8"?>
<sst xmlns="http://schemas.openxmlformats.org/spreadsheetml/2006/main" count="1517" uniqueCount="546">
  <si>
    <t>№</t>
  </si>
  <si>
    <t xml:space="preserve">Наименование </t>
  </si>
  <si>
    <t xml:space="preserve">Сроки </t>
  </si>
  <si>
    <t>Сроки</t>
  </si>
  <si>
    <t xml:space="preserve">Место </t>
  </si>
  <si>
    <t>1.</t>
  </si>
  <si>
    <t>2.</t>
  </si>
  <si>
    <t>3.</t>
  </si>
  <si>
    <t xml:space="preserve">БОКС </t>
  </si>
  <si>
    <t>4.</t>
  </si>
  <si>
    <t xml:space="preserve">по назначению </t>
  </si>
  <si>
    <t xml:space="preserve">2. </t>
  </si>
  <si>
    <t>1. БАСКЕТБОЛ</t>
  </si>
  <si>
    <t xml:space="preserve">15-17 февраля 2015 г. </t>
  </si>
  <si>
    <t>г. Якутск, ДЮСШ №1</t>
  </si>
  <si>
    <t xml:space="preserve">октябрь  2015 г. </t>
  </si>
  <si>
    <t xml:space="preserve">II этап. Турнир сильнейших </t>
  </si>
  <si>
    <t xml:space="preserve">I этап. Турнир на призы А. Филиппова </t>
  </si>
  <si>
    <t xml:space="preserve">январь 2016 г. </t>
  </si>
  <si>
    <t xml:space="preserve">г. Якутск, УОР им. Р.М. Дмитриева </t>
  </si>
  <si>
    <t xml:space="preserve">3. ВОЛЕЙБОЛ </t>
  </si>
  <si>
    <t xml:space="preserve">1. </t>
  </si>
  <si>
    <t>13-15 февраля 2015 г</t>
  </si>
  <si>
    <t>Открытое Первенство Амгинской ДЮСШ по волейболу среди учащихся 2000-2001 г.г.р памяти мастера спорта РСФСР, ЯАССР А.А. Гаврильева</t>
  </si>
  <si>
    <t xml:space="preserve">с. Амга Амгинский улус </t>
  </si>
  <si>
    <t>4. ДЗЮДО</t>
  </si>
  <si>
    <t xml:space="preserve">15 апреля 2015 г. </t>
  </si>
  <si>
    <t>г. Якутск, Зал СВФУ</t>
  </si>
  <si>
    <t xml:space="preserve">15 апреля 2016 г. </t>
  </si>
  <si>
    <t xml:space="preserve">Отборочное соревнование. </t>
  </si>
  <si>
    <t>Отборочное соревнование II этап</t>
  </si>
  <si>
    <t xml:space="preserve">04-05 апреля 2015 г. </t>
  </si>
  <si>
    <t>г. Якутск, ЦСП "Триумф"</t>
  </si>
  <si>
    <t>08-09 июня 2015 г.</t>
  </si>
  <si>
    <t>г. Якутск, стадион "Туймаада"</t>
  </si>
  <si>
    <t xml:space="preserve">7. МАС-РЕСТЛИНГ </t>
  </si>
  <si>
    <t>8. НАСТОЛЬНЫЙ ТЕННИС</t>
  </si>
  <si>
    <t xml:space="preserve">20-21 марта 2015 г. </t>
  </si>
  <si>
    <t>г. Якутск, ФМ "Дохсун"</t>
  </si>
  <si>
    <t xml:space="preserve">Отборочное соревнование. I этап </t>
  </si>
  <si>
    <t xml:space="preserve">Отборочное соревнование. II этап </t>
  </si>
  <si>
    <t xml:space="preserve">19-20 марта 2016 г. </t>
  </si>
  <si>
    <t>9. ПАУЭРЛИФТИНГ (ПП)</t>
  </si>
  <si>
    <t>г. Якутск, ПБ "Чолбон"</t>
  </si>
  <si>
    <t xml:space="preserve">23-25 апреля 2015 г. </t>
  </si>
  <si>
    <t xml:space="preserve">23-25 апреля 2016 г. </t>
  </si>
  <si>
    <t>г. Якутск, ДЮСШ №5</t>
  </si>
  <si>
    <t xml:space="preserve">август 2015 г. </t>
  </si>
  <si>
    <t xml:space="preserve">Отборочное соревнование. I этап. </t>
  </si>
  <si>
    <t>с. Борогонцы</t>
  </si>
  <si>
    <t xml:space="preserve">27-29  марта 2015 г. </t>
  </si>
  <si>
    <t xml:space="preserve">Отборочное соревнование. II этап. На призы Д.М. Данилова </t>
  </si>
  <si>
    <t xml:space="preserve">март 2016 г. </t>
  </si>
  <si>
    <t xml:space="preserve">02-04 ноября 2015 г. </t>
  </si>
  <si>
    <t xml:space="preserve">июнь 2016 г. </t>
  </si>
  <si>
    <t>стадион "Юность" СВФУ</t>
  </si>
  <si>
    <t xml:space="preserve">Отборочное соревнование. II этап. </t>
  </si>
  <si>
    <t xml:space="preserve">г. Якутск, УОР </t>
  </si>
  <si>
    <t>СК "50 лет Победы"</t>
  </si>
  <si>
    <t xml:space="preserve">декабрь 2015 г. </t>
  </si>
  <si>
    <t xml:space="preserve">г. Якутск, шахматно-шашечный центр </t>
  </si>
  <si>
    <t xml:space="preserve">июль 2015 г. </t>
  </si>
  <si>
    <t xml:space="preserve">февраль 2016 г. </t>
  </si>
  <si>
    <t xml:space="preserve">27-28 февраля 2015 г. </t>
  </si>
  <si>
    <t>г. Якутск, зал борьбы СВФУ</t>
  </si>
  <si>
    <t xml:space="preserve">март 2015 г. </t>
  </si>
  <si>
    <t xml:space="preserve">февраль 2015 г. </t>
  </si>
  <si>
    <t>г. Якутск, РЦНВС "Модун"</t>
  </si>
  <si>
    <t xml:space="preserve">г. Якутск, спортивно-стрелковый клуб "Бэргэн" </t>
  </si>
  <si>
    <t xml:space="preserve">ноябрь  2015 г. </t>
  </si>
  <si>
    <t>г. Якутск, стрелково-охотничий клуб "Орто Дойду"</t>
  </si>
  <si>
    <t xml:space="preserve">Отборочные соревнования на призы Президента Федерации легкой атлетики Республики Саха (Якутия) М.Ю. Плетнера </t>
  </si>
  <si>
    <t xml:space="preserve">Главный судья </t>
  </si>
  <si>
    <t xml:space="preserve">Цена </t>
  </si>
  <si>
    <t xml:space="preserve">Дни </t>
  </si>
  <si>
    <t xml:space="preserve">Главный секретарь </t>
  </si>
  <si>
    <t xml:space="preserve"> Судьи</t>
  </si>
  <si>
    <t xml:space="preserve"> Врач </t>
  </si>
  <si>
    <t xml:space="preserve"> комендант   </t>
  </si>
  <si>
    <t xml:space="preserve"> рабочий    </t>
  </si>
  <si>
    <t xml:space="preserve">Сумма </t>
  </si>
  <si>
    <t>Грамота</t>
  </si>
  <si>
    <t>Цена</t>
  </si>
  <si>
    <t>Медаль</t>
  </si>
  <si>
    <t>Кубки</t>
  </si>
  <si>
    <t xml:space="preserve"> Сумма</t>
  </si>
  <si>
    <t xml:space="preserve">Общая сумма </t>
  </si>
  <si>
    <t xml:space="preserve">11-13 февраля 2015 г. </t>
  </si>
  <si>
    <t>Отборочный турнир сильнейших боксеров Республики Саха (Якутия) 1999-2000 г.г.р. для участия в Первенстве ДВФО</t>
  </si>
  <si>
    <t>УОР им. Р.М. Дмитриева</t>
  </si>
  <si>
    <t xml:space="preserve">План проведения спортивных мероприятий на I квартал </t>
  </si>
  <si>
    <t xml:space="preserve">г. Нерюнгри </t>
  </si>
  <si>
    <t xml:space="preserve">27.02-01.03.  2015 г. </t>
  </si>
  <si>
    <t>Отборочное соревнование к VI МСИ "Дети Азии"</t>
  </si>
  <si>
    <t xml:space="preserve">Отборочное соревнование к VI МСИ "Дети Азии". II этап </t>
  </si>
  <si>
    <t xml:space="preserve">Отборочное соревнование к VI МСИ "Дети Азии". I этап </t>
  </si>
  <si>
    <t xml:space="preserve">Отборочное соревнование к VI МСИ "Дети Азии". </t>
  </si>
  <si>
    <t xml:space="preserve">10. САМБО </t>
  </si>
  <si>
    <t>Отборочное соревнование к VI МСИ "Дети Азии".</t>
  </si>
  <si>
    <t xml:space="preserve">11. СПОРТИВНАЯ БОРЬБА </t>
  </si>
  <si>
    <t xml:space="preserve">12. ТХЭКВОНДО </t>
  </si>
  <si>
    <t xml:space="preserve">Отборочное соревнование к VI МСИ "Дети Азии".I этап. </t>
  </si>
  <si>
    <t xml:space="preserve">Республиканский турнир на призы Тарского. </t>
  </si>
  <si>
    <t xml:space="preserve">13. ШАШКИ </t>
  </si>
  <si>
    <t xml:space="preserve">14. ЯКУТСКИЕ НАЦИОНАЛЬНЫЕ ПРЫЖКИ </t>
  </si>
  <si>
    <t>19-21.01. 2015 г.</t>
  </si>
  <si>
    <t>Первенство ДВФО среди юношей и девушек 1998-2000 г.г.р.</t>
  </si>
  <si>
    <t xml:space="preserve">28-31.01.2015 </t>
  </si>
  <si>
    <t xml:space="preserve">ПРОЕКТ </t>
  </si>
  <si>
    <t xml:space="preserve">Первенства Республики Саха (Якутия) по видам спорта </t>
  </si>
  <si>
    <t xml:space="preserve">Январь </t>
  </si>
  <si>
    <t xml:space="preserve">Первенство РС (Я) по стрельбе из лука 1998-1999, 2000 и моложе </t>
  </si>
  <si>
    <t xml:space="preserve">8-11января </t>
  </si>
  <si>
    <t xml:space="preserve">г. Якутск </t>
  </si>
  <si>
    <t xml:space="preserve">Первенство РС (Я) по классическим шахматам среди учащихся </t>
  </si>
  <si>
    <t xml:space="preserve">8-12 января </t>
  </si>
  <si>
    <t xml:space="preserve">Первенство РС (Я) по русским и международным шашкам среди учащихся 2007 и моложе 2005-06 </t>
  </si>
  <si>
    <t xml:space="preserve">16-22 января </t>
  </si>
  <si>
    <t xml:space="preserve">Первенство РС (Я) по русским и международным шашкам среди учащихся 2001-1999, 2004-2002, 1998 и старше </t>
  </si>
  <si>
    <t xml:space="preserve">23-28 января </t>
  </si>
  <si>
    <t xml:space="preserve">Февраль </t>
  </si>
  <si>
    <t>5.</t>
  </si>
  <si>
    <t xml:space="preserve">Первенство РС (Я) по настольному теннису среди юниоров 1997 и моложе </t>
  </si>
  <si>
    <t xml:space="preserve">05-08 февраля </t>
  </si>
  <si>
    <t>6.</t>
  </si>
  <si>
    <t>Первенство РС (Я) по баскетболу среди юношей и девушек 1997-1998, 1999-2000</t>
  </si>
  <si>
    <t xml:space="preserve">16-21 февраля </t>
  </si>
  <si>
    <t>7.</t>
  </si>
  <si>
    <t xml:space="preserve">Первенство РС (Я) по легкой атлетике среди учащихся "Шиповка юных" 2000-20001 </t>
  </si>
  <si>
    <t>18-20 февраля</t>
  </si>
  <si>
    <t>8.</t>
  </si>
  <si>
    <t xml:space="preserve">Первенство РС (Я) по плаванию среди юношей 2001-2002, 1999-2000, девушек 2003-2004, 2001-2002 </t>
  </si>
  <si>
    <t xml:space="preserve">18-21 февраля </t>
  </si>
  <si>
    <t>9.</t>
  </si>
  <si>
    <t xml:space="preserve">19-22 февраля </t>
  </si>
  <si>
    <t xml:space="preserve">5. ЛЕГКАЯ АТЛЕТИКА </t>
  </si>
  <si>
    <t xml:space="preserve">6. МАС-РЕСТЛИНГ </t>
  </si>
  <si>
    <t>7. НАСТОЛЬНЫЙ ТЕННИС</t>
  </si>
  <si>
    <t xml:space="preserve">ВСЕГО: </t>
  </si>
  <si>
    <t xml:space="preserve">с. Нам Намский улус </t>
  </si>
  <si>
    <t>8. ПЛАВАНИЕ</t>
  </si>
  <si>
    <t xml:space="preserve">Первенство РС (Я) по вольной борьбе среди юношей на призы П.П. Пинигина 2002-2003 </t>
  </si>
  <si>
    <t>10.</t>
  </si>
  <si>
    <t xml:space="preserve">Первенство РС (Я) по мини-футболу среди юношей 1998-1999, 2000-2001, 2002-2003 высшая лига </t>
  </si>
  <si>
    <t xml:space="preserve">26 февраля по 03 марта </t>
  </si>
  <si>
    <t>Якутск</t>
  </si>
  <si>
    <t>11.</t>
  </si>
  <si>
    <t xml:space="preserve">Первенство РС (Я) по якутским прыжкам, юноши 1998-1999, 2000-2001, девушки 1998 и моложе </t>
  </si>
  <si>
    <t xml:space="preserve">Якутск </t>
  </si>
  <si>
    <t xml:space="preserve">Март </t>
  </si>
  <si>
    <t>12.</t>
  </si>
  <si>
    <t xml:space="preserve">Первенство РС (Я) по мини-футболу среди юношей 1998-1999, 2000-2001, 2002-2003 первая лига </t>
  </si>
  <si>
    <t xml:space="preserve">13-17 марта </t>
  </si>
  <si>
    <t>13.</t>
  </si>
  <si>
    <t>Первенство РС (Я) по волейболу памяти А. Керемясова 1998-1999</t>
  </si>
  <si>
    <t xml:space="preserve">17-20 марта </t>
  </si>
  <si>
    <t>14.</t>
  </si>
  <si>
    <t xml:space="preserve">Первенство РС (Я) по тхэквондо среди юношей и девушек 2001-2003 </t>
  </si>
  <si>
    <t>15.</t>
  </si>
  <si>
    <t xml:space="preserve">Первенство РС (Я) по вольной борьбе среди юнощей в памяти Д.М. Данилова 2000-2001 </t>
  </si>
  <si>
    <t xml:space="preserve">20-22 марта </t>
  </si>
  <si>
    <t xml:space="preserve">с. Борогонцы </t>
  </si>
  <si>
    <t>16.</t>
  </si>
  <si>
    <t xml:space="preserve">Первенство РС (Я) по борьбе хапсагай памяти В.Т. Ильина -Куустээх Ильин 2000-2001 </t>
  </si>
  <si>
    <t xml:space="preserve">24-26 марта </t>
  </si>
  <si>
    <t>Ытык-Кюель</t>
  </si>
  <si>
    <t xml:space="preserve">Первенство РС (Я) по гиревому спорту среди юношей и девушек 2000-2003 </t>
  </si>
  <si>
    <t xml:space="preserve">25-26 марта </t>
  </si>
  <si>
    <t xml:space="preserve">Первенство РС (Я) по дзюдо среди юношей и девушек 2000-2003 </t>
  </si>
  <si>
    <t xml:space="preserve">Покровск </t>
  </si>
  <si>
    <t>19.</t>
  </si>
  <si>
    <t xml:space="preserve">Первенство РС (Я) по боксу среди юношей памяти МСМК СССР В.Н. Ефремова 13-14 лет </t>
  </si>
  <si>
    <t xml:space="preserve">25-30 марта </t>
  </si>
  <si>
    <t>20.</t>
  </si>
  <si>
    <t xml:space="preserve">Первенство РС (Я) по мас-рестлингу среди юношей 1998-1999, 2000-2001 </t>
  </si>
  <si>
    <t>21.</t>
  </si>
  <si>
    <t xml:space="preserve">Первенство РС (Я) по настольному теннису среди школьников 2000 и моложе </t>
  </si>
  <si>
    <t xml:space="preserve">по назначению  </t>
  </si>
  <si>
    <t xml:space="preserve">АПРЕЛЬ </t>
  </si>
  <si>
    <t>22.</t>
  </si>
  <si>
    <t xml:space="preserve">Первенство РС (Я) по лыжным гонкам среди учащихся "Гонка сильнейших" 1998-1999, 2000-2001, 2002 и моложе </t>
  </si>
  <si>
    <t xml:space="preserve">1-4 апреля </t>
  </si>
  <si>
    <t>Алдан</t>
  </si>
  <si>
    <t>23.</t>
  </si>
  <si>
    <t xml:space="preserve">3-5 апреля </t>
  </si>
  <si>
    <t>24.</t>
  </si>
  <si>
    <t xml:space="preserve">Первенство РС(Я) по хоккею с шайбой 2007-2008 г.г.р. </t>
  </si>
  <si>
    <t xml:space="preserve">20-25 апреля </t>
  </si>
  <si>
    <t xml:space="preserve">Серебряный Бор </t>
  </si>
  <si>
    <t xml:space="preserve">СЕНТЯБРЬ </t>
  </si>
  <si>
    <t>25.</t>
  </si>
  <si>
    <t xml:space="preserve">Первенство РС (Я) по классическим шахматам </t>
  </si>
  <si>
    <t xml:space="preserve">13-18 сентября </t>
  </si>
  <si>
    <t xml:space="preserve">с. Октемцы </t>
  </si>
  <si>
    <t>26.</t>
  </si>
  <si>
    <t xml:space="preserve">Первенство РС (Я) по футболу 2000-2001, 2002-2003 </t>
  </si>
  <si>
    <t>по назначению</t>
  </si>
  <si>
    <t xml:space="preserve">ОКТЯБРЬ </t>
  </si>
  <si>
    <t>27.</t>
  </si>
  <si>
    <t xml:space="preserve">Первенство РС (Я) по пулевой стрельбе </t>
  </si>
  <si>
    <t xml:space="preserve">1-5 октября </t>
  </si>
  <si>
    <t>28.</t>
  </si>
  <si>
    <t xml:space="preserve">Первенство РС (Я) по боксу среди юношей и девушек на призы А.Н. Филиппова 15-16 лет </t>
  </si>
  <si>
    <t xml:space="preserve">НОЯБРЬ </t>
  </si>
  <si>
    <t>29.</t>
  </si>
  <si>
    <t xml:space="preserve">Первенство РС (Я) по лыжным гонкам среди учащихся "Гонка сильнейших" </t>
  </si>
  <si>
    <t xml:space="preserve">2-5 ноября </t>
  </si>
  <si>
    <t xml:space="preserve">ДЕКАБРЬ </t>
  </si>
  <si>
    <t>30.</t>
  </si>
  <si>
    <t>Первенство РС (Я) по волейболу среди юношей и девушек 2003-2004</t>
  </si>
  <si>
    <t xml:space="preserve">4-6 декабря </t>
  </si>
  <si>
    <t xml:space="preserve">Хатассы </t>
  </si>
  <si>
    <t>31.</t>
  </si>
  <si>
    <t>Командное первенство РС (Я) по вольной борьбе памяти Р.М. Дмитриева 1999-2000</t>
  </si>
  <si>
    <t xml:space="preserve">11-12 декабря </t>
  </si>
  <si>
    <t>32.</t>
  </si>
  <si>
    <t>Первенство РС (Я0 по легкой атлетике "Рождественские старты" 1999-2000</t>
  </si>
  <si>
    <t xml:space="preserve">25-27 декабря </t>
  </si>
  <si>
    <t>33.</t>
  </si>
  <si>
    <t xml:space="preserve">Первенство РС (Я) по дзюдо </t>
  </si>
  <si>
    <t xml:space="preserve">18-20 декабря </t>
  </si>
  <si>
    <t xml:space="preserve">13-14 марта </t>
  </si>
  <si>
    <t xml:space="preserve">СОГЛАСОВАНО </t>
  </si>
  <si>
    <t>Начальник ГБУ РС (Я) "УДЮСиПСР"</t>
  </si>
  <si>
    <t>Министр спорта Республики Саха (Якутия)</t>
  </si>
  <si>
    <t xml:space="preserve">______________________А.М. Михайлов </t>
  </si>
  <si>
    <t xml:space="preserve">"_________"_____________2015 г. </t>
  </si>
  <si>
    <t>КАЛЕНДАРНЫЙ ПЛАН ОТБОРОЧНЫХ СОРЕВНОВАНИЙ К VI МСИ "ДЕТИ АЗИИ"</t>
  </si>
  <si>
    <t xml:space="preserve">  Отборочное соревнование I этап</t>
  </si>
  <si>
    <t>Отборочное соревнование. II этап.</t>
  </si>
  <si>
    <t xml:space="preserve">27-28 февраля 2016 г. </t>
  </si>
  <si>
    <t xml:space="preserve">август 2016 г. </t>
  </si>
  <si>
    <t xml:space="preserve">Отборочное соревнование.  I этап </t>
  </si>
  <si>
    <t xml:space="preserve">Отборочное соревнование. I этап. На призы Д.М. Данилова </t>
  </si>
  <si>
    <t xml:space="preserve">20-21 марта 2016 г. </t>
  </si>
  <si>
    <t>УТВЕРЖДАЮ</t>
  </si>
  <si>
    <t xml:space="preserve">13-14 марта 2015 г. </t>
  </si>
  <si>
    <t xml:space="preserve">апрель 2016 г. </t>
  </si>
  <si>
    <t xml:space="preserve">февраль  2016 г. </t>
  </si>
  <si>
    <t>2. БОКС</t>
  </si>
  <si>
    <t xml:space="preserve">__________________М.Д. Гуляев </t>
  </si>
  <si>
    <t xml:space="preserve">"_________"___________2015 г. </t>
  </si>
  <si>
    <t xml:space="preserve">           УТВЕРЖДАЮ</t>
  </si>
  <si>
    <t xml:space="preserve">            _______________М.Д. Гуляев  </t>
  </si>
  <si>
    <t xml:space="preserve">     Министр спорта Республики Саха (Якутия)</t>
  </si>
  <si>
    <t>СМЕТА КАЛЕНДАРНОГО ПЛАНА ОТБОРОЧНЫХ СОРЕВНОВАНИЙ К VI МСИ "ДЕТИ АЗИИ"</t>
  </si>
  <si>
    <t xml:space="preserve">9. ПУЛЕВАЯ СТРЕЛЬБА </t>
  </si>
  <si>
    <t xml:space="preserve">12. СТРЕЛЬБА ИЗ ЛУКА </t>
  </si>
  <si>
    <t xml:space="preserve">13. ТХЭКВОНДО </t>
  </si>
  <si>
    <t xml:space="preserve">14. ХАПСАГАЙ </t>
  </si>
  <si>
    <t>15. ХУДОЖЕСТВЕННАЯ ГИМНАСТИКА</t>
  </si>
  <si>
    <t xml:space="preserve">16. ШАХМАТЫ </t>
  </si>
  <si>
    <t xml:space="preserve">17. ШАШКИ </t>
  </si>
  <si>
    <t xml:space="preserve">18. ЯКУТСКИЕ НАЦИОНАЛЬНЫЕ ПРЫЖКИ </t>
  </si>
  <si>
    <t>19. СТЕНДОВАЯ СТРЕЛЬБА</t>
  </si>
  <si>
    <t xml:space="preserve">Зам.главного судьи </t>
  </si>
  <si>
    <t>ВСЕГО:</t>
  </si>
  <si>
    <t xml:space="preserve">КАЛЕНДАРНЫЙ ПЛАН ОТБОРОЧНЫХ СОРЕВНОВАНИЙ К VI МСИ "ДЕТИ АЗИИ" НА 2015 ГОД </t>
  </si>
  <si>
    <t xml:space="preserve">СМЕТА КАЛЕНДАРНОГО ПЛАНА ОТБОРОЧНЫХ СОРЕВНОВАНИЙ К VI МСИ "ДЕТИ АЗИИ" НА 2015 ГОД </t>
  </si>
  <si>
    <t xml:space="preserve">УТВЕРЖДАЮ </t>
  </si>
  <si>
    <t xml:space="preserve">______________________М.Д. Гуляев </t>
  </si>
  <si>
    <t xml:space="preserve">______________________А.М. Михайлов  </t>
  </si>
  <si>
    <t xml:space="preserve">    Министр спорта Республики Саха(Якутия) </t>
  </si>
  <si>
    <t xml:space="preserve">            _______________М.Д. Гуляев   </t>
  </si>
  <si>
    <t>_____________________В.И.Егоров</t>
  </si>
  <si>
    <t xml:space="preserve">15 августа 2015 г. </t>
  </si>
  <si>
    <t>Хангаласский улус СОК "Орто-Дойду</t>
  </si>
  <si>
    <t>08-11 сентября 2015 г</t>
  </si>
  <si>
    <t>г. Якутск ФМ "Дохсун"</t>
  </si>
  <si>
    <t>Республиканский турнир "Игры Боотуров" на призы первого чемпиона мира И.Федосеева I этап к МСИ "Дети Азии"</t>
  </si>
  <si>
    <t xml:space="preserve">15август 2015 г. </t>
  </si>
  <si>
    <t>24-25октября 2015 г</t>
  </si>
  <si>
    <t>с.Намцы</t>
  </si>
  <si>
    <t xml:space="preserve">19.Футбол </t>
  </si>
  <si>
    <t xml:space="preserve">Первенство РС(Я)по футболу I этап </t>
  </si>
  <si>
    <t>23-27 сентября 2015 г.</t>
  </si>
  <si>
    <t>г.ЯкутскФМ "Дохсун"</t>
  </si>
  <si>
    <t>20. СТЕНДОВАЯ СТРЕЛЬБА</t>
  </si>
  <si>
    <t>16 -18 октября 2015 г</t>
  </si>
  <si>
    <t>с.Бердигестях РСДЮСШ</t>
  </si>
  <si>
    <t>04-06 декабрь 2015 г.</t>
  </si>
  <si>
    <t xml:space="preserve">СМЕТА КАЛЕНДАРНОГО ПЛАНА ОТБОРОЧНЫХ СОРЕВНОВАНИЙ К VI МСИ "ДЕТИ АЗИИ" НА 2016 ГОД </t>
  </si>
  <si>
    <t xml:space="preserve">Отборочное соревнование II этап </t>
  </si>
  <si>
    <t>12-18 февраль 2016 г.</t>
  </si>
  <si>
    <t>II этап. Турнир сильнейших</t>
  </si>
  <si>
    <t>январь2016 г.</t>
  </si>
  <si>
    <t>Отборочные соревнования по волейболу III этап к МСИ "Дети Азии"</t>
  </si>
  <si>
    <t xml:space="preserve">  Отборочное соревнование II этап</t>
  </si>
  <si>
    <t>22-24 март 2016 г</t>
  </si>
  <si>
    <t xml:space="preserve">  Отборочное соревнование III этап</t>
  </si>
  <si>
    <t>Июнь 2016 г</t>
  </si>
  <si>
    <t xml:space="preserve">Первенство РС(Я) отборочное соревнование.  II этап 2001-2002 </t>
  </si>
  <si>
    <t>17-19 февраль 2016 г.</t>
  </si>
  <si>
    <t xml:space="preserve">Отборочное соревнование.II  этап </t>
  </si>
  <si>
    <t xml:space="preserve">Отборочные соревнования II этап </t>
  </si>
  <si>
    <t xml:space="preserve">Отборочные соревнования III этап </t>
  </si>
  <si>
    <t>24-26 март 2016 г.</t>
  </si>
  <si>
    <t xml:space="preserve">Первенство РС(Я) отборочное соревнование.  II этап </t>
  </si>
  <si>
    <t>11-15 марта 2016 г.</t>
  </si>
  <si>
    <t xml:space="preserve">Первенство ДВФО отборочное соревнование. II этап </t>
  </si>
  <si>
    <t>27-29март 2016 г.</t>
  </si>
  <si>
    <t>Республиканский турнир на призы МСМК А.Заболоцкого по вольной борьбе отборочные соревнования к МСИ «Дети Азии» 2016 г.</t>
  </si>
  <si>
    <t>12-13 июнь 2016 г</t>
  </si>
  <si>
    <t>«Кубок Дохсуна» среди учащихся по стрельбе из лука отборочные соревнования 3 этап к МСИ «Дети Азии»</t>
  </si>
  <si>
    <t>10-12 июня 2016 г.</t>
  </si>
  <si>
    <t xml:space="preserve">Первенство РС(Я)по тхэквондо отборочное соревнование. 3 этап. </t>
  </si>
  <si>
    <t>13-14марта 2016 г</t>
  </si>
  <si>
    <t xml:space="preserve">ПервенствоРС(Я) отборочное соревнование. III этап. </t>
  </si>
  <si>
    <t>20-22 марта 2016 г</t>
  </si>
  <si>
    <t>г.Якутск РЦНВС "Модун"</t>
  </si>
  <si>
    <t>3 отборочный этап в сборные команды РС(Я) по шашкам на МСИ «Дети Азии»</t>
  </si>
  <si>
    <t xml:space="preserve">11-13 февраль 
2016 г
</t>
  </si>
  <si>
    <t xml:space="preserve">Первенство ДВФО по футболу II этап </t>
  </si>
  <si>
    <t>май 2016 г</t>
  </si>
  <si>
    <t>г.Якутск ФМ "Дохсун"</t>
  </si>
  <si>
    <t>март 2016 г.</t>
  </si>
  <si>
    <t>СК" Бэргэн"</t>
  </si>
  <si>
    <t>Февраль</t>
  </si>
  <si>
    <t>г. Якутск</t>
  </si>
  <si>
    <t xml:space="preserve">Апрель </t>
  </si>
  <si>
    <t>Открытый Республиканский турнир по стрельбе из традиционного лука</t>
  </si>
  <si>
    <t>Май</t>
  </si>
  <si>
    <t xml:space="preserve">Июнь </t>
  </si>
  <si>
    <t xml:space="preserve">Июль </t>
  </si>
  <si>
    <t xml:space="preserve">Август </t>
  </si>
  <si>
    <t>Отборочные соревнования по стендовой стрельбе на Первенство России (командные)</t>
  </si>
  <si>
    <t>Сентябрь</t>
  </si>
  <si>
    <t>Октябрь</t>
  </si>
  <si>
    <t xml:space="preserve">Ноябрь </t>
  </si>
  <si>
    <t xml:space="preserve">Декабрь </t>
  </si>
  <si>
    <t>6-11 октября 2016 г</t>
  </si>
  <si>
    <t>итого</t>
  </si>
  <si>
    <t>дни</t>
  </si>
  <si>
    <t>Наградная атрибутика</t>
  </si>
  <si>
    <t>Расходы на оплату труда судей, мед. работников, комендантов, рабочих</t>
  </si>
  <si>
    <t>Сумма  всего</t>
  </si>
  <si>
    <t>Сумма всего</t>
  </si>
  <si>
    <t>14-18 сентября</t>
  </si>
  <si>
    <t>Согласовано:</t>
  </si>
  <si>
    <t xml:space="preserve">Начальник ГБУ РС (Я) </t>
  </si>
  <si>
    <t xml:space="preserve">«Управление детско-юношеского спорта </t>
  </si>
  <si>
    <t>и подготовки спортивного резерва»</t>
  </si>
  <si>
    <t>_________________ В.И. Егоров</t>
  </si>
  <si>
    <t>«___»____________2015 г.</t>
  </si>
  <si>
    <t>Отборочные соревнования по якутским нац. прыжкам среди юношей 2001-2002, 2003 г.р. II этап к VI МСИ «Дети Азии»</t>
  </si>
  <si>
    <t>Место проведения</t>
  </si>
  <si>
    <t>10-12 января</t>
  </si>
  <si>
    <t xml:space="preserve"> Первенство РС (Я) на призы П. Пинигина по вольной борьбе 2003-2004 г.р.</t>
  </si>
  <si>
    <t>г. Якутск ЦСП «Триумф»</t>
  </si>
  <si>
    <t xml:space="preserve">Первенство РС (Я) по вольной борьбе среди юношей 2001-2002 г.р. памяти Д.М. Данилова </t>
  </si>
  <si>
    <t xml:space="preserve">25-27 марта </t>
  </si>
  <si>
    <t>Республиканский турнир по вольной борьбе среди девушек на призы ГСТ-Якутии 1998 и младше</t>
  </si>
  <si>
    <t xml:space="preserve">4-6 сентября </t>
  </si>
  <si>
    <t xml:space="preserve">с. Борогонцы Усть-Алданский р-н </t>
  </si>
  <si>
    <t xml:space="preserve">8-11 сентября </t>
  </si>
  <si>
    <t>г. Якутск ФМ «Дохсун»</t>
  </si>
  <si>
    <t>Республиканский турнир по вольной борьбе «Игры Боотуров» среди юношей памяти первого чемпиона Мира И. Федосеева</t>
  </si>
  <si>
    <t>г. Якутск СК «Дохсун»</t>
  </si>
  <si>
    <t xml:space="preserve">11-13 декабря </t>
  </si>
  <si>
    <t>с. Чурапча</t>
  </si>
  <si>
    <t>г. Якутск  Дворец спорта «50 лет Победы»</t>
  </si>
  <si>
    <t>Первенство РС (Я) по боксу среди юношей 2002-2003 г.р. памяти МСМК СССР В.Н. Ефремова</t>
  </si>
  <si>
    <t>28 марта –3 апреля</t>
  </si>
  <si>
    <t>октябрь</t>
  </si>
  <si>
    <t>с. В-Вилюйск</t>
  </si>
  <si>
    <t xml:space="preserve">г. Якутск СК "Дохсун" </t>
  </si>
  <si>
    <t>8-10 апреля</t>
  </si>
  <si>
    <t xml:space="preserve">10-12 июня </t>
  </si>
  <si>
    <t>г. Якутск Стадион им. Н.Н. Тарского</t>
  </si>
  <si>
    <t xml:space="preserve">04-06 октября </t>
  </si>
  <si>
    <t>СК «Дохсун»</t>
  </si>
  <si>
    <t>Отборочные соревнования по настольному теннису II этап к МСИ «Дети Азии»</t>
  </si>
  <si>
    <t>6-7 февраля</t>
  </si>
  <si>
    <t>г. Якутск СК "Дохсун"</t>
  </si>
  <si>
    <t>с. Хатассы</t>
  </si>
  <si>
    <t>24-28 февраля</t>
  </si>
  <si>
    <t>Республиканский турнир «Кубок Дохсуна» по настольному теннису</t>
  </si>
  <si>
    <t>22-23 октября</t>
  </si>
  <si>
    <t>11-13 марта</t>
  </si>
  <si>
    <t>Первенство РС (Я) по пулевой стрельбе II этап к МСИ «Дети Азии»</t>
  </si>
  <si>
    <t xml:space="preserve">06-09 января </t>
  </si>
  <si>
    <t>27 февраля – 4 марта</t>
  </si>
  <si>
    <t>Первенство РС (Я) по футболу 2001-2002, 2003-2004 г.р.</t>
  </si>
  <si>
    <t>Отборочные соревнования по шашкам III этап к МСИ «Дети Азии»</t>
  </si>
  <si>
    <t xml:space="preserve">11-13 февраля </t>
  </si>
  <si>
    <t>г. Якутск РШШЦ</t>
  </si>
  <si>
    <t>Республиканский турнир по шахматам памяти А.С.Мигалкина1998-2006 г.р.</t>
  </si>
  <si>
    <t xml:space="preserve">13 августа </t>
  </si>
  <si>
    <t>Первенство РС (Я) по классическим шахматам среди учащихся</t>
  </si>
  <si>
    <t>8-12 января</t>
  </si>
  <si>
    <t>24-27 марта</t>
  </si>
  <si>
    <t>Отборочные соревнования по плаванию II этап к МСИ «Дети Азии»</t>
  </si>
  <si>
    <t>г. Якутск ПБ «Чолбон»</t>
  </si>
  <si>
    <t>Отборочные соревнования по легкой атлетике III этап к МСИ «Дети Азии»</t>
  </si>
  <si>
    <t>Первенство РС (Я) по легкой атлетике среди 2001-2002 и 2003-2004 г.р.</t>
  </si>
  <si>
    <t xml:space="preserve">20-21 ноября </t>
  </si>
  <si>
    <t>Лично-командное Первенство РС (Я) по дзюдо среди юношей и девушек 2002-2004 г.р.</t>
  </si>
  <si>
    <t>25-27 марта</t>
  </si>
  <si>
    <t>г. Якутск зал борьбы СВФУ</t>
  </si>
  <si>
    <t>Первенство РС (Я) по самбо среди юношей и девушек 2000-2001, 2002-2003 г.р.</t>
  </si>
  <si>
    <t>26-29 февраля</t>
  </si>
  <si>
    <t>Первенство РС (Я)  по самбо II этап отборочные соревнования</t>
  </si>
  <si>
    <t xml:space="preserve">27-29 марта </t>
  </si>
  <si>
    <t>Отборочные соревнования по самбо для кандидатов в сборные команды 2000-2002 г.р.</t>
  </si>
  <si>
    <t xml:space="preserve">14-15 мая </t>
  </si>
  <si>
    <t>Первенство РС (Я) по волейболу среди отделений ДЮСШ 2000-2001г.р.  3 этап Отборочные соревнования к МСИ «Дети Азии»</t>
  </si>
  <si>
    <t xml:space="preserve">17-20 февраля </t>
  </si>
  <si>
    <t xml:space="preserve">с. Намцы </t>
  </si>
  <si>
    <t xml:space="preserve">18-20 марта </t>
  </si>
  <si>
    <t xml:space="preserve">12-18 февраля </t>
  </si>
  <si>
    <t>г. Якутск ДЮСШ №1</t>
  </si>
  <si>
    <t>Отборочные соревнования по баскетболу к МСИ «Дети Азии»3 этап</t>
  </si>
  <si>
    <t>г. Якутск СК «Стерх»</t>
  </si>
  <si>
    <t xml:space="preserve">г.Якутск УОР </t>
  </si>
  <si>
    <t>Первенство РС (Я) по тхэквондо  III этап к МСИ «Дети Азии»</t>
  </si>
  <si>
    <t xml:space="preserve">Первенство РС (Я) по тхэквондо среди юношей и девушек 2002-2004 г.р. </t>
  </si>
  <si>
    <t>12-13 марта</t>
  </si>
  <si>
    <t>Отборочные соревнования по стендовой стрельбе II этап к МСИ «Дети Азии»</t>
  </si>
  <si>
    <t>ССК «Бэргэн»</t>
  </si>
  <si>
    <t>Отборочные соревнования на Первенство России по стендовой стрельбе (лично-командное)</t>
  </si>
  <si>
    <t xml:space="preserve">май </t>
  </si>
  <si>
    <t xml:space="preserve">5-15 мая </t>
  </si>
  <si>
    <t>Отборочные соревнования по мас-рестлингу среди юношей 2000-2001 г.р. II этап к VI МСИ «Дети Азии»</t>
  </si>
  <si>
    <t>март</t>
  </si>
  <si>
    <t>Первенство РС (Я) по мас-рестлингу среди юношей 1999-2000 г.р.</t>
  </si>
  <si>
    <t>февраль</t>
  </si>
  <si>
    <t>Первенство РС (Я) по якутским прыжкам среди юношей 1999-2000, 2001-2002, девушки 1999 и моложе</t>
  </si>
  <si>
    <t>10-13 марта</t>
  </si>
  <si>
    <t>Республиканский открытый турнир по художественной гимнастике 2000 г.р. и моложе</t>
  </si>
  <si>
    <t xml:space="preserve">декабрь </t>
  </si>
  <si>
    <t>3-4 апреля</t>
  </si>
  <si>
    <t>19-24 апреля</t>
  </si>
  <si>
    <t>Первенство РС (Я) по хоккею с шайбой среди 2008-2009 г.р.</t>
  </si>
  <si>
    <t>пгт. Серебряный Бор</t>
  </si>
  <si>
    <t>Нерюнгри</t>
  </si>
  <si>
    <t>16-17 апреля</t>
  </si>
  <si>
    <t>28-29 мая</t>
  </si>
  <si>
    <t>Республиканский турнир по тяжелой атлетике "Юные дарования"</t>
  </si>
  <si>
    <t>15-19 июня</t>
  </si>
  <si>
    <t>24-26 июня</t>
  </si>
  <si>
    <t>13-18 сентября</t>
  </si>
  <si>
    <t>с. Октемцы</t>
  </si>
  <si>
    <t>Первенство РС (Я) по классическим шахматам</t>
  </si>
  <si>
    <t>6-12 сентября</t>
  </si>
  <si>
    <t>Первенство РС (Я) по футболу 2001 г.р.</t>
  </si>
  <si>
    <t>Первенство РС (Я) по футболу 2000 г.р.</t>
  </si>
  <si>
    <t>14-19 сентября</t>
  </si>
  <si>
    <t>1-5 октября</t>
  </si>
  <si>
    <t>2-5 ноября</t>
  </si>
  <si>
    <t>2-4 декабря</t>
  </si>
  <si>
    <t xml:space="preserve">Первенство РС (Я) по волейболу среди юношей и девушек 2004-2005 г.р. </t>
  </si>
  <si>
    <t xml:space="preserve"> Республиканский турнирпо вольной борьбе на призы ЗМС В. Гоголева среди 2002-2032 г.р</t>
  </si>
  <si>
    <t>Командное Первенство РС (Я) по вольной борьбе памяти Р.М. Дмитриева среди 2000-2001 г.р.</t>
  </si>
  <si>
    <t>Первенство РС (Я) по легкой атлетике «Предновогодние старты» 2000-2002 г.р.</t>
  </si>
  <si>
    <t>16-18 декабря</t>
  </si>
  <si>
    <t>Первенство РС (Я) по дзюдо среди 2000-2001, 2002-2003 г.р.</t>
  </si>
  <si>
    <t>VI МСИ "Дети Азии"</t>
  </si>
  <si>
    <t>13-15 января</t>
  </si>
  <si>
    <t>18-20 марта</t>
  </si>
  <si>
    <t>Первенство РС (Я) по волейболу памяти А. Керемясова 1999-2000, 2001-2002 г.р.</t>
  </si>
  <si>
    <t>Чемпионат и Первенство РС (Я) по стрельбе из лука 1999-2000, 2001-2002 отборочный к МСИ «Дети Азии», к Первенству России (г. Великие Луки)</t>
  </si>
  <si>
    <t xml:space="preserve">Подведение итогов </t>
  </si>
  <si>
    <t xml:space="preserve">     Утверждаю:</t>
  </si>
  <si>
    <t xml:space="preserve">     Министр спорта </t>
  </si>
  <si>
    <t xml:space="preserve">     Республики Саха (Якутия)</t>
  </si>
  <si>
    <t xml:space="preserve">     _________________ М.Д. Гуляев</t>
  </si>
  <si>
    <t xml:space="preserve">     «___»____________2015 г.</t>
  </si>
  <si>
    <t xml:space="preserve">Республиканский турнир по вольной борьбе среди юношей 1999 г.р. и моложе по Сурдлимпийской программе </t>
  </si>
  <si>
    <t>Первенство ДВФО по настольному теннису среди юниоров 1998 г.р. и моложе</t>
  </si>
  <si>
    <t>Первенство РС (Я) по стрельбе из лука среди 1999-2000, 2001 и моложе в зачет XIX комплексной спартакиады «Олимпийские надежды Якутии»</t>
  </si>
  <si>
    <t>Первенство РС (Я) по борьбе хапсагай памяти В.Т. Ильина-Куустээх Ильин 2001-2002 г.р.  III этап отборочные соревнования к МСИ «Дети Азии», в зачет XIX комплексной спартакиады «Олимпийские надежды Якутии»</t>
  </si>
  <si>
    <t>Командный турнир по шахматам в зачет XIX комплексной спартакиады «Олимпийские надежды Якутии»</t>
  </si>
  <si>
    <t xml:space="preserve">Первенство РС (Я) по мас-рестлингу среди юношей 2001-2002 г.р.  в зачет XIX комплексной спартакиады «Олимпийские надежды Якутии» </t>
  </si>
  <si>
    <t>Первенство РС (Я) по мини-футболу среди юношей 1999-2000, 2001-2002, 2003-2004 г.р. высшая лига в зачет XIX комплексной спартакиады «Олимпийские надежды Якутии»</t>
  </si>
  <si>
    <t>Летняя XIX комплексная Спартакиада учащихся РС (Я) "Олимпийские надежды Якутии"</t>
  </si>
  <si>
    <t>06-10 апреля</t>
  </si>
  <si>
    <t>г. Алдан</t>
  </si>
  <si>
    <t>Первенство РС (Я) по летнему биатлону среди 1999-2000, 2001-2002, 2003-2004 г.р.</t>
  </si>
  <si>
    <t>14-15 августа</t>
  </si>
  <si>
    <t>Первенство РС (Я) по легкой атлетике среди учащихся "Старты надежд" 2001-2002 г.р.</t>
  </si>
  <si>
    <t>17-19 февраля</t>
  </si>
  <si>
    <t>18-21 февраля</t>
  </si>
  <si>
    <t>г. Якутск ПБ "Чолбон"</t>
  </si>
  <si>
    <t>Первенство РС (Я) по плаванию среди юношей 2000-2001, 2002-2003, девушек 2002-2003, 2004-2005 г.р.</t>
  </si>
  <si>
    <t>Первенство РС (Я) по пулевой стрельбе среди 2000-2001 г.р.</t>
  </si>
  <si>
    <t>Открытый турнир по фигурному катанию на коньках "Апрельский подснежник"</t>
  </si>
  <si>
    <t>25-27 апреля</t>
  </si>
  <si>
    <t>ЛД "Эллэй Боотур"</t>
  </si>
  <si>
    <t>Командный турнир РС (Я) по шашкам среди 2000 г.р. и моложе в зачет XIX комплексной спартакиады «Олимпийские надежды Якутии»</t>
  </si>
  <si>
    <t>Лично-командное Первенство РС (Я) по лыжным гонкам среди 1999-2000, 2001 и моложе в зачет XIX комплексной спартакиады «Олимпийские надежды Якутии»</t>
  </si>
  <si>
    <t>г. Якутск ШШЦ</t>
  </si>
  <si>
    <t xml:space="preserve">Республиканский командный турнир "Золотая шашка" среди 2000 г.р. и младше </t>
  </si>
  <si>
    <t xml:space="preserve">апрель </t>
  </si>
  <si>
    <t>19-24 февраля</t>
  </si>
  <si>
    <t xml:space="preserve">Кубок СК «Дохсун» по стрельбе из лука </t>
  </si>
  <si>
    <t>Первенство РС (Я) по настольному теннису среди 1998 г.р. и моложе</t>
  </si>
  <si>
    <t>11-14 февраля</t>
  </si>
  <si>
    <t>3-6 марта</t>
  </si>
  <si>
    <t>Первенство РС (Я) по настольному теннису среди кадетов 2001 г.р. и моложе к Первенству ДВФО</t>
  </si>
  <si>
    <t xml:space="preserve">Первенство РС (Я) по баскетболу III этап к МСИ «Дети Азии» </t>
  </si>
  <si>
    <t>Отборочные соревнования III этап к МСИ «Дети Азии» Турнир сильнейших по боксу</t>
  </si>
  <si>
    <t>06-08 января</t>
  </si>
  <si>
    <t>09-11 января</t>
  </si>
  <si>
    <t>Первенство РС (Я) по стоклеточным шашкам среди 2005-2003, 2002-2000, 1999 г.р. и старше</t>
  </si>
  <si>
    <t>22-23 февраля</t>
  </si>
  <si>
    <t>Первенство РС (Я) по настольному теннису среди мини-кадетов 2004 г.р. и моложе к Первенству ДВФО</t>
  </si>
  <si>
    <t>Республиканский турнир по пауэрлифтингу среди юношей и девушек 13-18 лет (абсолютн. юн., дев.)</t>
  </si>
  <si>
    <t>Первенство РС (Я) по гиревому спорту среди юношей и девушек 1999-2000, 2001-2002 г.р.</t>
  </si>
  <si>
    <t>«Кубок Дохсуна» по стрельбе из лука среди учащихся отборочные соревнования 3 этап к МСИ «Дети Азии»</t>
  </si>
  <si>
    <t>Республиканский турнир на призы МСМК А.Заболоцкого по вольной борьбе отборочные соревнования к VI МСИ «Дети Азии»</t>
  </si>
  <si>
    <t>Первенство РС (Я) по лыжным гонкам "Гонка сильнейших" среди 1998-1999, 2000-2001 г.р.</t>
  </si>
  <si>
    <t>Первенство РС(Я) на призы Н.Н.Тарского по вольной борьбе 1999-2000 г.р.</t>
  </si>
  <si>
    <t xml:space="preserve">февраль </t>
  </si>
  <si>
    <t>Кубок ФМ «Дохсун» по футболу 2003-2004 г.р.</t>
  </si>
  <si>
    <t>Первенство РС (Я) по русским шашкам среди 2006-2007, 2008 г.р. и моложе</t>
  </si>
  <si>
    <t>Отборочные соревнования по плаванию III этап к МСИ VI «Дети Азии»</t>
  </si>
  <si>
    <t>Первенство РС (Я) по мини-футболу 1998-,1999,2000-2001,2002-2003 г.р.</t>
  </si>
  <si>
    <t>16-20 марта</t>
  </si>
  <si>
    <t>Дворец спорта "50 лет Победы"</t>
  </si>
  <si>
    <t>г. Нерюнгри</t>
  </si>
  <si>
    <t>Первенство ДВФО по футболу отборочные соревнования к МСИ "Дети Азии" II этап</t>
  </si>
  <si>
    <t>г. Якутск ФМ"Дохсун"</t>
  </si>
  <si>
    <t xml:space="preserve">Отборочные соревнования по дзюдо III этап к МСИ « Дети Азии» </t>
  </si>
  <si>
    <t xml:space="preserve">12-13 сентября </t>
  </si>
  <si>
    <t>Республиканский отборочный осенний легкоатлетический кросс и эстафета 2002-2003,2004-2005 г.р.</t>
  </si>
  <si>
    <t xml:space="preserve">Открытое Первенство по стрельбе из лука «Золотая осень» </t>
  </si>
  <si>
    <t>22-23 января</t>
  </si>
  <si>
    <t xml:space="preserve">г. Якутск                СДЮСШОР №3 </t>
  </si>
  <si>
    <t>Открытый отборочный турнир по борьбе кураш к VI МСИ "Дети Азии" среди юношей 2000-2001, 2002 г.р.</t>
  </si>
  <si>
    <t>Первенство РС (Я) по бильярду до 16 лет</t>
  </si>
  <si>
    <t>13 декабря</t>
  </si>
  <si>
    <t>ФМ "Дохсун"</t>
  </si>
  <si>
    <t xml:space="preserve">       Календарный план проведения спортивных мероприятий ГБУ РС (Я) "Управление детско-юношеского спорта и подготовки спортивного резерва" на 2016 год</t>
  </si>
  <si>
    <t>Первенство ДВФО по джиу-джитцу среди юношей и девушек 2002-2004 г.р., юниоров и юниорок 1999-2001 г.р., и 1996-1998 г.р.</t>
  </si>
  <si>
    <t>г. Нерюнгри СК "Эрэл"</t>
  </si>
  <si>
    <t>09-10 января</t>
  </si>
  <si>
    <t xml:space="preserve">25-27 января </t>
  </si>
  <si>
    <t xml:space="preserve">       Календарный план проведения Отборочных соревнований к VI Международным спортивным играм "Дети Азии"</t>
  </si>
  <si>
    <t>Отборочные соревнования по баскетболу к МСИ «Дети Азии» 3 этап</t>
  </si>
  <si>
    <t>Отборочные соревнования по плаванию III этап к VI МСИ «Дети Азии»</t>
  </si>
  <si>
    <t>Лично-командное Первенство РС (Я) по греко-римской борьбе среди 1999-2000 г.р. на призы Первого МС СССР по классической борьбе Дмитрия Гаврильевича Максимова</t>
  </si>
  <si>
    <t>16-17 февраля</t>
  </si>
  <si>
    <t>г. Якутск Зал борьбы УОР</t>
  </si>
  <si>
    <t xml:space="preserve">Республиканский турнир по боксу среди юношей и девушек 2001-2002 г.р. на призы А.Н. Филиппова </t>
  </si>
  <si>
    <t>Первенство РС (Я) по боксу среди юниоров 1999 г.р. и юношей 2000 г.р. памяти ЗТ ЯАССР А.Ф. Кравченко</t>
  </si>
  <si>
    <t xml:space="preserve">05-06 декабря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</si>
</sst>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4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2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4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22"/>
      <color theme="1"/>
      <name val="Times New Roman"/>
      <family val="1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vertical="center" wrapText="1"/>
    </xf>
    <xf numFmtId="1" fontId="56" fillId="0" borderId="0" xfId="0" applyNumberFormat="1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left"/>
    </xf>
    <xf numFmtId="0" fontId="56" fillId="0" borderId="10" xfId="0" applyFont="1" applyBorder="1" applyAlignment="1">
      <alignment horizontal="right"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/>
    </xf>
    <xf numFmtId="0" fontId="57" fillId="0" borderId="10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56" fillId="0" borderId="10" xfId="0" applyNumberFormat="1" applyFont="1" applyBorder="1" applyAlignment="1">
      <alignment horizontal="center" wrapText="1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right"/>
    </xf>
    <xf numFmtId="0" fontId="57" fillId="0" borderId="12" xfId="0" applyFont="1" applyBorder="1" applyAlignment="1">
      <alignment/>
    </xf>
    <xf numFmtId="0" fontId="56" fillId="0" borderId="12" xfId="0" applyFont="1" applyBorder="1" applyAlignment="1">
      <alignment wrapText="1"/>
    </xf>
    <xf numFmtId="0" fontId="57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right"/>
    </xf>
    <xf numFmtId="0" fontId="56" fillId="0" borderId="12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/>
    </xf>
    <xf numFmtId="0" fontId="57" fillId="0" borderId="12" xfId="0" applyFont="1" applyBorder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58" fillId="0" borderId="13" xfId="0" applyFont="1" applyBorder="1" applyAlignment="1">
      <alignment/>
    </xf>
    <xf numFmtId="0" fontId="57" fillId="0" borderId="10" xfId="0" applyFont="1" applyBorder="1" applyAlignment="1">
      <alignment horizontal="center" vertical="center" textRotation="90" wrapText="1"/>
    </xf>
    <xf numFmtId="0" fontId="60" fillId="0" borderId="10" xfId="0" applyFont="1" applyBorder="1" applyAlignment="1">
      <alignment horizontal="center" textRotation="90" wrapText="1"/>
    </xf>
    <xf numFmtId="0" fontId="59" fillId="0" borderId="10" xfId="0" applyFont="1" applyBorder="1" applyAlignment="1">
      <alignment horizontal="left"/>
    </xf>
    <xf numFmtId="0" fontId="59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3" fontId="61" fillId="0" borderId="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textRotation="90" wrapText="1"/>
    </xf>
    <xf numFmtId="0" fontId="60" fillId="0" borderId="10" xfId="0" applyFont="1" applyBorder="1" applyAlignment="1">
      <alignment horizontal="center" textRotation="90"/>
    </xf>
    <xf numFmtId="0" fontId="60" fillId="0" borderId="13" xfId="0" applyFont="1" applyBorder="1" applyAlignment="1">
      <alignment horizontal="center" textRotation="90"/>
    </xf>
    <xf numFmtId="0" fontId="60" fillId="0" borderId="10" xfId="0" applyFont="1" applyFill="1" applyBorder="1" applyAlignment="1">
      <alignment horizontal="center" textRotation="90"/>
    </xf>
    <xf numFmtId="0" fontId="60" fillId="0" borderId="10" xfId="0" applyFont="1" applyBorder="1" applyAlignment="1">
      <alignment/>
    </xf>
    <xf numFmtId="0" fontId="60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2" fillId="0" borderId="11" xfId="0" applyFont="1" applyBorder="1" applyAlignment="1">
      <alignment/>
    </xf>
    <xf numFmtId="1" fontId="60" fillId="0" borderId="11" xfId="0" applyNumberFormat="1" applyFont="1" applyBorder="1" applyAlignment="1">
      <alignment/>
    </xf>
    <xf numFmtId="0" fontId="60" fillId="0" borderId="13" xfId="0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2" fillId="0" borderId="10" xfId="0" applyNumberFormat="1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1" fontId="62" fillId="0" borderId="10" xfId="0" applyNumberFormat="1" applyFont="1" applyBorder="1" applyAlignment="1">
      <alignment horizontal="center" vertical="center"/>
    </xf>
    <xf numFmtId="3" fontId="62" fillId="0" borderId="13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/>
    </xf>
    <xf numFmtId="0" fontId="60" fillId="0" borderId="13" xfId="0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3" fontId="62" fillId="33" borderId="10" xfId="0" applyNumberFormat="1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3" fontId="60" fillId="0" borderId="13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3" fontId="63" fillId="0" borderId="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textRotation="90" wrapText="1"/>
    </xf>
    <xf numFmtId="0" fontId="64" fillId="0" borderId="10" xfId="0" applyFont="1" applyBorder="1" applyAlignment="1">
      <alignment horizontal="center" textRotation="90"/>
    </xf>
    <xf numFmtId="0" fontId="64" fillId="0" borderId="13" xfId="0" applyFont="1" applyBorder="1" applyAlignment="1">
      <alignment horizontal="center" textRotation="90"/>
    </xf>
    <xf numFmtId="0" fontId="64" fillId="0" borderId="10" xfId="0" applyFont="1" applyFill="1" applyBorder="1" applyAlignment="1">
      <alignment horizontal="center" textRotation="90"/>
    </xf>
    <xf numFmtId="0" fontId="64" fillId="0" borderId="10" xfId="0" applyFont="1" applyBorder="1" applyAlignment="1">
      <alignment horizontal="center" textRotation="90" wrapText="1"/>
    </xf>
    <xf numFmtId="0" fontId="64" fillId="0" borderId="10" xfId="0" applyFont="1" applyBorder="1" applyAlignment="1">
      <alignment/>
    </xf>
    <xf numFmtId="0" fontId="6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1" fillId="0" borderId="11" xfId="0" applyFont="1" applyBorder="1" applyAlignment="1">
      <alignment/>
    </xf>
    <xf numFmtId="1" fontId="64" fillId="0" borderId="11" xfId="0" applyNumberFormat="1" applyFont="1" applyBorder="1" applyAlignment="1">
      <alignment/>
    </xf>
    <xf numFmtId="0" fontId="64" fillId="0" borderId="13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1" fillId="0" borderId="10" xfId="0" applyNumberFormat="1" applyFont="1" applyBorder="1" applyAlignment="1">
      <alignment horizontal="center" vertical="center" wrapText="1"/>
    </xf>
    <xf numFmtId="3" fontId="61" fillId="0" borderId="10" xfId="0" applyNumberFormat="1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1" fontId="61" fillId="0" borderId="10" xfId="0" applyNumberFormat="1" applyFont="1" applyBorder="1" applyAlignment="1">
      <alignment horizontal="center" vertical="center"/>
    </xf>
    <xf numFmtId="3" fontId="61" fillId="0" borderId="13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/>
    </xf>
    <xf numFmtId="0" fontId="64" fillId="0" borderId="13" xfId="0" applyFont="1" applyBorder="1" applyAlignment="1">
      <alignment horizontal="center" vertical="center" wrapText="1"/>
    </xf>
    <xf numFmtId="3" fontId="61" fillId="0" borderId="10" xfId="0" applyNumberFormat="1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3" fontId="61" fillId="33" borderId="10" xfId="0" applyNumberFormat="1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3" fontId="64" fillId="0" borderId="13" xfId="0" applyNumberFormat="1" applyFont="1" applyBorder="1" applyAlignment="1">
      <alignment horizontal="center" vertical="center" wrapText="1"/>
    </xf>
    <xf numFmtId="0" fontId="64" fillId="0" borderId="13" xfId="0" applyFont="1" applyBorder="1" applyAlignment="1">
      <alignment horizontal="left" vertical="center"/>
    </xf>
    <xf numFmtId="0" fontId="64" fillId="0" borderId="13" xfId="0" applyFont="1" applyBorder="1" applyAlignment="1">
      <alignment horizontal="right" vertical="center"/>
    </xf>
    <xf numFmtId="0" fontId="64" fillId="0" borderId="12" xfId="0" applyFont="1" applyBorder="1" applyAlignment="1">
      <alignment horizontal="right" vertical="center"/>
    </xf>
    <xf numFmtId="0" fontId="61" fillId="0" borderId="12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center" vertical="center"/>
    </xf>
    <xf numFmtId="0" fontId="61" fillId="0" borderId="10" xfId="55" applyFont="1" applyBorder="1" applyAlignment="1">
      <alignment horizontal="center" vertical="center"/>
      <protection/>
    </xf>
    <xf numFmtId="0" fontId="64" fillId="0" borderId="13" xfId="55" applyFont="1" applyBorder="1" applyAlignment="1">
      <alignment horizontal="center" vertical="center"/>
      <protection/>
    </xf>
    <xf numFmtId="0" fontId="64" fillId="0" borderId="10" xfId="55" applyFont="1" applyBorder="1" applyAlignment="1">
      <alignment horizontal="center" vertical="center"/>
      <protection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3" fontId="56" fillId="0" borderId="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textRotation="90"/>
    </xf>
    <xf numFmtId="0" fontId="57" fillId="0" borderId="10" xfId="0" applyFont="1" applyFill="1" applyBorder="1" applyAlignment="1">
      <alignment horizontal="center" textRotation="90"/>
    </xf>
    <xf numFmtId="0" fontId="57" fillId="0" borderId="10" xfId="0" applyFont="1" applyBorder="1" applyAlignment="1">
      <alignment horizontal="center" textRotation="90" wrapText="1"/>
    </xf>
    <xf numFmtId="0" fontId="57" fillId="0" borderId="10" xfId="0" applyFont="1" applyBorder="1" applyAlignment="1">
      <alignment horizontal="center"/>
    </xf>
    <xf numFmtId="0" fontId="56" fillId="0" borderId="11" xfId="0" applyFont="1" applyBorder="1" applyAlignment="1">
      <alignment/>
    </xf>
    <xf numFmtId="1" fontId="57" fillId="0" borderId="11" xfId="0" applyNumberFormat="1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left" vertical="center" wrapText="1"/>
    </xf>
    <xf numFmtId="3" fontId="56" fillId="0" borderId="10" xfId="0" applyNumberFormat="1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17" fontId="56" fillId="0" borderId="10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vertical="center"/>
    </xf>
    <xf numFmtId="0" fontId="57" fillId="0" borderId="14" xfId="0" applyFont="1" applyBorder="1" applyAlignment="1">
      <alignment horizontal="center" vertical="center"/>
    </xf>
    <xf numFmtId="0" fontId="57" fillId="0" borderId="13" xfId="0" applyFont="1" applyBorder="1" applyAlignment="1">
      <alignment vertical="center"/>
    </xf>
    <xf numFmtId="0" fontId="57" fillId="0" borderId="15" xfId="0" applyFont="1" applyBorder="1" applyAlignment="1">
      <alignment horizontal="right" vertical="center"/>
    </xf>
    <xf numFmtId="0" fontId="57" fillId="0" borderId="10" xfId="0" applyFont="1" applyBorder="1" applyAlignment="1">
      <alignment vertical="center"/>
    </xf>
    <xf numFmtId="0" fontId="57" fillId="34" borderId="10" xfId="0" applyFont="1" applyFill="1" applyBorder="1" applyAlignment="1">
      <alignment horizontal="center" textRotation="90"/>
    </xf>
    <xf numFmtId="0" fontId="57" fillId="34" borderId="10" xfId="0" applyFont="1" applyFill="1" applyBorder="1" applyAlignment="1">
      <alignment/>
    </xf>
    <xf numFmtId="0" fontId="57" fillId="34" borderId="10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textRotation="90"/>
    </xf>
    <xf numFmtId="1" fontId="57" fillId="34" borderId="16" xfId="0" applyNumberFormat="1" applyFont="1" applyFill="1" applyBorder="1" applyAlignment="1">
      <alignment/>
    </xf>
    <xf numFmtId="0" fontId="57" fillId="34" borderId="13" xfId="0" applyFont="1" applyFill="1" applyBorder="1" applyAlignment="1">
      <alignment horizontal="center" vertical="center"/>
    </xf>
    <xf numFmtId="0" fontId="57" fillId="12" borderId="13" xfId="0" applyFont="1" applyFill="1" applyBorder="1" applyAlignment="1">
      <alignment horizontal="center" textRotation="90"/>
    </xf>
    <xf numFmtId="0" fontId="57" fillId="12" borderId="13" xfId="0" applyFont="1" applyFill="1" applyBorder="1" applyAlignment="1">
      <alignment/>
    </xf>
    <xf numFmtId="0" fontId="57" fillId="12" borderId="13" xfId="0" applyFont="1" applyFill="1" applyBorder="1" applyAlignment="1">
      <alignment horizontal="center" vertical="center"/>
    </xf>
    <xf numFmtId="0" fontId="57" fillId="6" borderId="10" xfId="0" applyFont="1" applyFill="1" applyBorder="1" applyAlignment="1">
      <alignment horizontal="center" textRotation="90"/>
    </xf>
    <xf numFmtId="0" fontId="56" fillId="6" borderId="10" xfId="0" applyFont="1" applyFill="1" applyBorder="1" applyAlignment="1">
      <alignment/>
    </xf>
    <xf numFmtId="0" fontId="56" fillId="6" borderId="10" xfId="0" applyFont="1" applyFill="1" applyBorder="1" applyAlignment="1">
      <alignment horizontal="center" vertical="center"/>
    </xf>
    <xf numFmtId="0" fontId="57" fillId="6" borderId="10" xfId="0" applyFont="1" applyFill="1" applyBorder="1" applyAlignment="1">
      <alignment/>
    </xf>
    <xf numFmtId="0" fontId="57" fillId="6" borderId="10" xfId="0" applyFont="1" applyFill="1" applyBorder="1" applyAlignment="1">
      <alignment horizontal="center" vertical="center"/>
    </xf>
    <xf numFmtId="0" fontId="57" fillId="12" borderId="10" xfId="0" applyFont="1" applyFill="1" applyBorder="1" applyAlignment="1">
      <alignment horizontal="center" textRotation="90"/>
    </xf>
    <xf numFmtId="0" fontId="56" fillId="12" borderId="10" xfId="0" applyFont="1" applyFill="1" applyBorder="1" applyAlignment="1">
      <alignment/>
    </xf>
    <xf numFmtId="0" fontId="57" fillId="12" borderId="10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5" fillId="0" borderId="0" xfId="0" applyFont="1" applyAlignment="1">
      <alignment/>
    </xf>
    <xf numFmtId="0" fontId="0" fillId="0" borderId="0" xfId="0" applyAlignment="1">
      <alignment wrapText="1"/>
    </xf>
    <xf numFmtId="0" fontId="66" fillId="0" borderId="0" xfId="0" applyFont="1" applyAlignment="1">
      <alignment vertical="top" wrapText="1"/>
    </xf>
    <xf numFmtId="0" fontId="59" fillId="0" borderId="0" xfId="0" applyFont="1" applyAlignment="1">
      <alignment horizontal="left" vertical="center"/>
    </xf>
    <xf numFmtId="0" fontId="65" fillId="0" borderId="0" xfId="0" applyFont="1" applyAlignment="1">
      <alignment horizontal="left"/>
    </xf>
    <xf numFmtId="0" fontId="59" fillId="0" borderId="12" xfId="0" applyFont="1" applyBorder="1" applyAlignment="1">
      <alignment horizontal="left" vertical="center" wrapText="1"/>
    </xf>
    <xf numFmtId="0" fontId="59" fillId="0" borderId="10" xfId="0" applyFont="1" applyBorder="1" applyAlignment="1">
      <alignment wrapText="1"/>
    </xf>
    <xf numFmtId="0" fontId="59" fillId="0" borderId="12" xfId="0" applyFont="1" applyBorder="1" applyAlignment="1">
      <alignment wrapText="1"/>
    </xf>
    <xf numFmtId="0" fontId="59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vertical="center" wrapText="1"/>
    </xf>
    <xf numFmtId="0" fontId="59" fillId="0" borderId="17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/>
    </xf>
    <xf numFmtId="0" fontId="59" fillId="0" borderId="18" xfId="0" applyFont="1" applyFill="1" applyBorder="1" applyAlignment="1">
      <alignment horizontal="center" vertical="center"/>
    </xf>
    <xf numFmtId="0" fontId="59" fillId="0" borderId="0" xfId="0" applyFont="1" applyAlignment="1">
      <alignment wrapText="1"/>
    </xf>
    <xf numFmtId="0" fontId="59" fillId="0" borderId="17" xfId="0" applyFont="1" applyBorder="1" applyAlignment="1">
      <alignment horizontal="center" vertical="center"/>
    </xf>
    <xf numFmtId="0" fontId="59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9" fillId="0" borderId="10" xfId="0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center" vertical="center" wrapText="1"/>
    </xf>
    <xf numFmtId="16" fontId="59" fillId="0" borderId="0" xfId="0" applyNumberFormat="1" applyFont="1" applyAlignment="1">
      <alignment horizontal="center" vertical="center"/>
    </xf>
    <xf numFmtId="0" fontId="60" fillId="0" borderId="13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right" vertical="center" wrapText="1"/>
    </xf>
    <xf numFmtId="0" fontId="6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13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58" fillId="0" borderId="13" xfId="0" applyFont="1" applyBorder="1" applyAlignment="1">
      <alignment horizontal="left"/>
    </xf>
    <xf numFmtId="0" fontId="58" fillId="0" borderId="12" xfId="0" applyFont="1" applyBorder="1" applyAlignment="1">
      <alignment horizontal="left"/>
    </xf>
    <xf numFmtId="0" fontId="58" fillId="0" borderId="14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13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3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right"/>
    </xf>
    <xf numFmtId="0" fontId="57" fillId="0" borderId="15" xfId="0" applyFont="1" applyBorder="1" applyAlignment="1">
      <alignment horizontal="right"/>
    </xf>
    <xf numFmtId="0" fontId="57" fillId="0" borderId="12" xfId="0" applyFont="1" applyBorder="1" applyAlignment="1">
      <alignment horizontal="right"/>
    </xf>
    <xf numFmtId="0" fontId="63" fillId="0" borderId="0" xfId="0" applyFont="1" applyBorder="1" applyAlignment="1">
      <alignment horizontal="right" vertical="center"/>
    </xf>
    <xf numFmtId="0" fontId="60" fillId="0" borderId="13" xfId="0" applyFont="1" applyBorder="1" applyAlignment="1">
      <alignment horizontal="right" vertical="center"/>
    </xf>
    <xf numFmtId="0" fontId="60" fillId="0" borderId="15" xfId="0" applyFont="1" applyBorder="1" applyAlignment="1">
      <alignment horizontal="right" vertical="center"/>
    </xf>
    <xf numFmtId="0" fontId="60" fillId="0" borderId="12" xfId="0" applyFont="1" applyBorder="1" applyAlignment="1">
      <alignment horizontal="right" vertical="center"/>
    </xf>
    <xf numFmtId="0" fontId="60" fillId="33" borderId="13" xfId="0" applyFont="1" applyFill="1" applyBorder="1" applyAlignment="1">
      <alignment horizontal="right" vertical="center"/>
    </xf>
    <xf numFmtId="0" fontId="60" fillId="33" borderId="12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left" vertical="center"/>
    </xf>
    <xf numFmtId="0" fontId="64" fillId="0" borderId="12" xfId="0" applyFont="1" applyBorder="1" applyAlignment="1">
      <alignment horizontal="left" vertical="center"/>
    </xf>
    <xf numFmtId="0" fontId="64" fillId="0" borderId="13" xfId="0" applyFont="1" applyBorder="1" applyAlignment="1">
      <alignment horizontal="right" vertical="center"/>
    </xf>
    <xf numFmtId="0" fontId="64" fillId="0" borderId="15" xfId="0" applyFont="1" applyBorder="1" applyAlignment="1">
      <alignment horizontal="right" vertical="center"/>
    </xf>
    <xf numFmtId="0" fontId="64" fillId="0" borderId="12" xfId="0" applyFont="1" applyBorder="1" applyAlignment="1">
      <alignment horizontal="right" vertical="center"/>
    </xf>
    <xf numFmtId="0" fontId="64" fillId="0" borderId="13" xfId="0" applyFont="1" applyBorder="1" applyAlignment="1">
      <alignment horizontal="right"/>
    </xf>
    <xf numFmtId="0" fontId="64" fillId="0" borderId="15" xfId="0" applyFont="1" applyBorder="1" applyAlignment="1">
      <alignment horizontal="right"/>
    </xf>
    <xf numFmtId="0" fontId="64" fillId="0" borderId="12" xfId="0" applyFont="1" applyBorder="1" applyAlignment="1">
      <alignment horizontal="right"/>
    </xf>
    <xf numFmtId="0" fontId="67" fillId="0" borderId="13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4" fillId="33" borderId="13" xfId="0" applyFont="1" applyFill="1" applyBorder="1" applyAlignment="1">
      <alignment horizontal="right" vertical="center"/>
    </xf>
    <xf numFmtId="0" fontId="64" fillId="33" borderId="12" xfId="0" applyFont="1" applyFill="1" applyBorder="1" applyAlignment="1">
      <alignment horizontal="right" vertical="center"/>
    </xf>
    <xf numFmtId="0" fontId="64" fillId="0" borderId="13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0" borderId="13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right" vertical="center" wrapText="1"/>
    </xf>
    <xf numFmtId="0" fontId="60" fillId="0" borderId="14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right" vertical="center"/>
    </xf>
    <xf numFmtId="0" fontId="57" fillId="0" borderId="13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33" borderId="13" xfId="0" applyFont="1" applyFill="1" applyBorder="1" applyAlignment="1">
      <alignment horizontal="right" vertical="center"/>
    </xf>
    <xf numFmtId="0" fontId="57" fillId="33" borderId="12" xfId="0" applyFont="1" applyFill="1" applyBorder="1" applyAlignment="1">
      <alignment horizontal="right" vertical="center"/>
    </xf>
    <xf numFmtId="0" fontId="57" fillId="0" borderId="13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3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13" xfId="0" applyFont="1" applyBorder="1" applyAlignment="1">
      <alignment horizontal="right" vertical="center"/>
    </xf>
    <xf numFmtId="0" fontId="57" fillId="0" borderId="12" xfId="0" applyFont="1" applyBorder="1" applyAlignment="1">
      <alignment horizontal="right" vertical="center"/>
    </xf>
    <xf numFmtId="0" fontId="57" fillId="0" borderId="13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textRotation="90" wrapText="1"/>
    </xf>
    <xf numFmtId="0" fontId="57" fillId="0" borderId="15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56" fillId="0" borderId="12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64" fillId="0" borderId="0" xfId="0" applyFont="1" applyAlignment="1">
      <alignment horizontal="center" vertical="top" wrapText="1"/>
    </xf>
    <xf numFmtId="0" fontId="59" fillId="0" borderId="0" xfId="0" applyFont="1" applyAlignment="1">
      <alignment horizontal="left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16" fontId="58" fillId="0" borderId="13" xfId="0" applyNumberFormat="1" applyFont="1" applyBorder="1" applyAlignment="1">
      <alignment horizontal="center" vertical="center"/>
    </xf>
    <xf numFmtId="16" fontId="58" fillId="0" borderId="15" xfId="0" applyNumberFormat="1" applyFont="1" applyBorder="1" applyAlignment="1">
      <alignment horizontal="center" vertical="center"/>
    </xf>
    <xf numFmtId="16" fontId="58" fillId="0" borderId="12" xfId="0" applyNumberFormat="1" applyFont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2" xfId="55"/>
    <cellStyle name="Обычный 2 5" xfId="56"/>
    <cellStyle name="Обычный 8" xfId="57"/>
    <cellStyle name="Обычный 9" xfId="58"/>
    <cellStyle name="Followed Hyperlink" xfId="59"/>
    <cellStyle name="Плохой" xfId="60"/>
    <cellStyle name="Плохой 2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"/>
  <sheetViews>
    <sheetView zoomScalePageLayoutView="0" workbookViewId="0" topLeftCell="A1">
      <pane ySplit="9" topLeftCell="A43" activePane="bottomLeft" state="frozen"/>
      <selection pane="topLeft" activeCell="C1" sqref="C1"/>
      <selection pane="bottomLeft" activeCell="B12" sqref="B12"/>
    </sheetView>
  </sheetViews>
  <sheetFormatPr defaultColWidth="9.140625" defaultRowHeight="15"/>
  <cols>
    <col min="1" max="1" width="5.8515625" style="1" customWidth="1"/>
    <col min="2" max="2" width="69.8515625" style="1" customWidth="1"/>
    <col min="3" max="3" width="24.140625" style="2" customWidth="1"/>
    <col min="4" max="4" width="33.7109375" style="3" customWidth="1"/>
    <col min="5" max="16384" width="9.140625" style="1" customWidth="1"/>
  </cols>
  <sheetData>
    <row r="1" spans="1:4" ht="36" customHeight="1">
      <c r="A1" s="222" t="s">
        <v>222</v>
      </c>
      <c r="B1" s="222"/>
      <c r="C1" s="218" t="s">
        <v>235</v>
      </c>
      <c r="D1" s="218" t="s">
        <v>222</v>
      </c>
    </row>
    <row r="2" spans="1:4" ht="22.5" customHeight="1">
      <c r="A2" s="222" t="s">
        <v>223</v>
      </c>
      <c r="B2" s="222"/>
      <c r="C2" s="218" t="s">
        <v>224</v>
      </c>
      <c r="D2" s="218" t="s">
        <v>223</v>
      </c>
    </row>
    <row r="3" spans="1:4" ht="50.25" customHeight="1">
      <c r="A3" s="222" t="s">
        <v>225</v>
      </c>
      <c r="B3" s="222"/>
      <c r="C3" s="218" t="s">
        <v>240</v>
      </c>
      <c r="D3" s="218" t="s">
        <v>225</v>
      </c>
    </row>
    <row r="4" spans="1:4" ht="34.5" customHeight="1">
      <c r="A4" s="222" t="s">
        <v>241</v>
      </c>
      <c r="B4" s="222"/>
      <c r="C4" s="218" t="s">
        <v>226</v>
      </c>
      <c r="D4" s="218" t="s">
        <v>226</v>
      </c>
    </row>
    <row r="5" spans="1:4" ht="18.75" customHeight="1">
      <c r="A5" s="219" t="s">
        <v>227</v>
      </c>
      <c r="B5" s="220"/>
      <c r="C5" s="220"/>
      <c r="D5" s="220"/>
    </row>
    <row r="6" spans="1:4" ht="18.75" customHeight="1">
      <c r="A6" s="220"/>
      <c r="B6" s="220"/>
      <c r="C6" s="220"/>
      <c r="D6" s="220"/>
    </row>
    <row r="7" spans="1:4" ht="18.75" customHeight="1">
      <c r="A7" s="220"/>
      <c r="B7" s="220"/>
      <c r="C7" s="220"/>
      <c r="D7" s="220"/>
    </row>
    <row r="8" spans="1:4" ht="18.75" customHeight="1">
      <c r="A8" s="221"/>
      <c r="B8" s="221"/>
      <c r="C8" s="221"/>
      <c r="D8" s="221"/>
    </row>
    <row r="9" spans="1:4" s="3" customFormat="1" ht="120.75" customHeight="1">
      <c r="A9" s="58" t="s">
        <v>0</v>
      </c>
      <c r="B9" s="59" t="s">
        <v>1</v>
      </c>
      <c r="C9" s="48" t="s">
        <v>3</v>
      </c>
      <c r="D9" s="48" t="s">
        <v>4</v>
      </c>
    </row>
    <row r="10" spans="1:4" ht="20.25">
      <c r="A10" s="64" t="s">
        <v>12</v>
      </c>
      <c r="B10" s="64"/>
      <c r="C10" s="36"/>
      <c r="D10" s="35"/>
    </row>
    <row r="11" spans="1:4" ht="36">
      <c r="A11" s="58" t="s">
        <v>5</v>
      </c>
      <c r="B11" s="71" t="s">
        <v>29</v>
      </c>
      <c r="C11" s="5" t="s">
        <v>13</v>
      </c>
      <c r="D11" s="5" t="s">
        <v>14</v>
      </c>
    </row>
    <row r="12" spans="1:4" ht="18.75" customHeight="1">
      <c r="A12" s="64" t="s">
        <v>239</v>
      </c>
      <c r="B12" s="64"/>
      <c r="C12" s="8"/>
      <c r="D12" s="5"/>
    </row>
    <row r="13" spans="1:4" ht="21">
      <c r="A13" s="58" t="s">
        <v>5</v>
      </c>
      <c r="B13" s="71" t="s">
        <v>17</v>
      </c>
      <c r="C13" s="8" t="s">
        <v>15</v>
      </c>
      <c r="D13" s="5" t="s">
        <v>10</v>
      </c>
    </row>
    <row r="14" spans="1:4" ht="57" customHeight="1">
      <c r="A14" s="58" t="s">
        <v>6</v>
      </c>
      <c r="B14" s="71" t="s">
        <v>16</v>
      </c>
      <c r="C14" s="8" t="s">
        <v>18</v>
      </c>
      <c r="D14" s="5" t="s">
        <v>19</v>
      </c>
    </row>
    <row r="15" spans="1:4" ht="18" customHeight="1">
      <c r="A15" s="216" t="s">
        <v>20</v>
      </c>
      <c r="B15" s="217"/>
      <c r="C15" s="8"/>
      <c r="D15" s="5"/>
    </row>
    <row r="16" spans="1:4" ht="60.75" customHeight="1">
      <c r="A16" s="58" t="s">
        <v>21</v>
      </c>
      <c r="B16" s="71" t="s">
        <v>23</v>
      </c>
      <c r="C16" s="5" t="s">
        <v>22</v>
      </c>
      <c r="D16" s="5" t="s">
        <v>139</v>
      </c>
    </row>
    <row r="17" spans="1:4" ht="20.25">
      <c r="A17" s="225" t="s">
        <v>25</v>
      </c>
      <c r="B17" s="226"/>
      <c r="C17" s="5"/>
      <c r="D17" s="5"/>
    </row>
    <row r="18" spans="1:4" ht="21">
      <c r="A18" s="80" t="s">
        <v>5</v>
      </c>
      <c r="B18" s="71" t="s">
        <v>228</v>
      </c>
      <c r="C18" s="5" t="s">
        <v>26</v>
      </c>
      <c r="D18" s="5" t="s">
        <v>27</v>
      </c>
    </row>
    <row r="19" spans="1:4" ht="21">
      <c r="A19" s="80" t="s">
        <v>6</v>
      </c>
      <c r="B19" s="71" t="s">
        <v>30</v>
      </c>
      <c r="C19" s="5" t="s">
        <v>237</v>
      </c>
      <c r="D19" s="5" t="s">
        <v>27</v>
      </c>
    </row>
    <row r="20" spans="1:4" ht="20.25">
      <c r="A20" s="225" t="s">
        <v>135</v>
      </c>
      <c r="B20" s="226"/>
      <c r="C20" s="5"/>
      <c r="D20" s="5"/>
    </row>
    <row r="21" spans="1:4" ht="63">
      <c r="A21" s="80" t="s">
        <v>5</v>
      </c>
      <c r="B21" s="71" t="s">
        <v>71</v>
      </c>
      <c r="C21" s="5" t="s">
        <v>31</v>
      </c>
      <c r="D21" s="5" t="s">
        <v>32</v>
      </c>
    </row>
    <row r="22" spans="1:4" ht="63">
      <c r="A22" s="80" t="s">
        <v>6</v>
      </c>
      <c r="B22" s="71" t="s">
        <v>71</v>
      </c>
      <c r="C22" s="5" t="s">
        <v>33</v>
      </c>
      <c r="D22" s="5" t="s">
        <v>34</v>
      </c>
    </row>
    <row r="23" spans="1:4" ht="23.25" customHeight="1">
      <c r="A23" s="223" t="s">
        <v>136</v>
      </c>
      <c r="B23" s="224"/>
      <c r="C23" s="9"/>
      <c r="D23" s="5"/>
    </row>
    <row r="24" spans="1:4" ht="20.25" customHeight="1">
      <c r="A24" s="80" t="s">
        <v>5</v>
      </c>
      <c r="B24" s="71" t="s">
        <v>39</v>
      </c>
      <c r="C24" s="5" t="s">
        <v>59</v>
      </c>
      <c r="D24" s="5" t="s">
        <v>67</v>
      </c>
    </row>
    <row r="25" spans="1:4" ht="24" customHeight="1">
      <c r="A25" s="80" t="s">
        <v>6</v>
      </c>
      <c r="B25" s="71" t="s">
        <v>40</v>
      </c>
      <c r="C25" s="9" t="s">
        <v>52</v>
      </c>
      <c r="D25" s="5" t="s">
        <v>67</v>
      </c>
    </row>
    <row r="26" spans="1:4" ht="25.5" customHeight="1">
      <c r="A26" s="223" t="s">
        <v>137</v>
      </c>
      <c r="B26" s="224"/>
      <c r="C26" s="9"/>
      <c r="D26" s="5"/>
    </row>
    <row r="27" spans="1:4" ht="24" customHeight="1">
      <c r="A27" s="80" t="s">
        <v>5</v>
      </c>
      <c r="B27" s="71" t="s">
        <v>39</v>
      </c>
      <c r="C27" s="5" t="s">
        <v>37</v>
      </c>
      <c r="D27" s="5" t="s">
        <v>38</v>
      </c>
    </row>
    <row r="28" spans="1:4" ht="21">
      <c r="A28" s="80" t="s">
        <v>6</v>
      </c>
      <c r="B28" s="71" t="s">
        <v>40</v>
      </c>
      <c r="C28" s="5" t="s">
        <v>41</v>
      </c>
      <c r="D28" s="5" t="s">
        <v>38</v>
      </c>
    </row>
    <row r="29" spans="1:4" ht="20.25">
      <c r="A29" s="223" t="s">
        <v>140</v>
      </c>
      <c r="B29" s="224"/>
      <c r="C29" s="5"/>
      <c r="D29" s="5"/>
    </row>
    <row r="30" spans="1:4" ht="18.75" customHeight="1">
      <c r="A30" s="80" t="s">
        <v>5</v>
      </c>
      <c r="B30" s="71" t="s">
        <v>39</v>
      </c>
      <c r="C30" s="5" t="s">
        <v>44</v>
      </c>
      <c r="D30" s="5" t="s">
        <v>43</v>
      </c>
    </row>
    <row r="31" spans="1:4" ht="39" customHeight="1">
      <c r="A31" s="80" t="s">
        <v>6</v>
      </c>
      <c r="B31" s="71" t="s">
        <v>40</v>
      </c>
      <c r="C31" s="5" t="s">
        <v>45</v>
      </c>
      <c r="D31" s="5" t="s">
        <v>43</v>
      </c>
    </row>
    <row r="32" spans="1:4" ht="23.25" customHeight="1">
      <c r="A32" s="223" t="s">
        <v>246</v>
      </c>
      <c r="B32" s="224"/>
      <c r="C32" s="9"/>
      <c r="D32" s="5"/>
    </row>
    <row r="33" spans="1:4" ht="27.75" customHeight="1">
      <c r="A33" s="80" t="s">
        <v>5</v>
      </c>
      <c r="B33" s="71" t="s">
        <v>232</v>
      </c>
      <c r="C33" s="9" t="s">
        <v>47</v>
      </c>
      <c r="D33" s="5" t="s">
        <v>46</v>
      </c>
    </row>
    <row r="34" spans="1:4" ht="39.75" customHeight="1">
      <c r="A34" s="80" t="s">
        <v>6</v>
      </c>
      <c r="B34" s="71" t="s">
        <v>229</v>
      </c>
      <c r="C34" s="9" t="s">
        <v>231</v>
      </c>
      <c r="D34" s="5" t="s">
        <v>46</v>
      </c>
    </row>
    <row r="35" spans="1:4" ht="20.25">
      <c r="A35" s="223" t="s">
        <v>97</v>
      </c>
      <c r="B35" s="224"/>
      <c r="C35" s="9"/>
      <c r="D35" s="5"/>
    </row>
    <row r="36" spans="1:4" ht="21">
      <c r="A36" s="80" t="s">
        <v>5</v>
      </c>
      <c r="B36" s="71" t="s">
        <v>39</v>
      </c>
      <c r="C36" s="9" t="s">
        <v>63</v>
      </c>
      <c r="D36" s="5" t="s">
        <v>64</v>
      </c>
    </row>
    <row r="37" spans="1:4" ht="21">
      <c r="A37" s="80" t="s">
        <v>6</v>
      </c>
      <c r="B37" s="71" t="s">
        <v>229</v>
      </c>
      <c r="C37" s="9" t="s">
        <v>238</v>
      </c>
      <c r="D37" s="5" t="s">
        <v>64</v>
      </c>
    </row>
    <row r="38" spans="1:4" ht="24.75" customHeight="1">
      <c r="A38" s="223" t="s">
        <v>99</v>
      </c>
      <c r="B38" s="224"/>
      <c r="C38" s="9"/>
      <c r="D38" s="5"/>
    </row>
    <row r="39" spans="1:4" ht="42" customHeight="1">
      <c r="A39" s="80" t="s">
        <v>5</v>
      </c>
      <c r="B39" s="71" t="s">
        <v>233</v>
      </c>
      <c r="C39" s="5" t="s">
        <v>50</v>
      </c>
      <c r="D39" s="5" t="s">
        <v>49</v>
      </c>
    </row>
    <row r="40" spans="1:4" ht="42">
      <c r="A40" s="80" t="s">
        <v>6</v>
      </c>
      <c r="B40" s="71" t="s">
        <v>51</v>
      </c>
      <c r="C40" s="5" t="s">
        <v>52</v>
      </c>
      <c r="D40" s="5" t="s">
        <v>32</v>
      </c>
    </row>
    <row r="41" spans="1:4" ht="20.25">
      <c r="A41" s="223" t="s">
        <v>247</v>
      </c>
      <c r="B41" s="224"/>
      <c r="C41" s="9"/>
      <c r="D41" s="5"/>
    </row>
    <row r="42" spans="1:4" ht="24" customHeight="1">
      <c r="A42" s="80" t="s">
        <v>5</v>
      </c>
      <c r="B42" s="71" t="s">
        <v>48</v>
      </c>
      <c r="C42" s="5" t="s">
        <v>53</v>
      </c>
      <c r="D42" s="5" t="s">
        <v>38</v>
      </c>
    </row>
    <row r="43" spans="1:4" ht="26.25" customHeight="1">
      <c r="A43" s="80" t="s">
        <v>6</v>
      </c>
      <c r="B43" s="71" t="s">
        <v>56</v>
      </c>
      <c r="C43" s="5" t="s">
        <v>237</v>
      </c>
      <c r="D43" s="5" t="s">
        <v>55</v>
      </c>
    </row>
    <row r="44" spans="1:4" ht="20.25">
      <c r="A44" s="223" t="s">
        <v>248</v>
      </c>
      <c r="B44" s="224"/>
      <c r="C44" s="9"/>
      <c r="D44" s="5"/>
    </row>
    <row r="45" spans="1:4" ht="29.25" customHeight="1">
      <c r="A45" s="80" t="s">
        <v>5</v>
      </c>
      <c r="B45" s="71" t="s">
        <v>48</v>
      </c>
      <c r="C45" s="5" t="s">
        <v>236</v>
      </c>
      <c r="D45" s="5" t="s">
        <v>57</v>
      </c>
    </row>
    <row r="46" spans="1:4" ht="21">
      <c r="A46" s="80" t="s">
        <v>6</v>
      </c>
      <c r="B46" s="71" t="s">
        <v>56</v>
      </c>
      <c r="C46" s="5" t="s">
        <v>52</v>
      </c>
      <c r="D46" s="5" t="s">
        <v>57</v>
      </c>
    </row>
    <row r="47" spans="1:4" ht="20.25">
      <c r="A47" s="223" t="s">
        <v>249</v>
      </c>
      <c r="B47" s="224"/>
      <c r="C47" s="9"/>
      <c r="D47" s="5"/>
    </row>
    <row r="48" spans="1:4" ht="27" customHeight="1">
      <c r="A48" s="80" t="s">
        <v>5</v>
      </c>
      <c r="B48" s="71" t="s">
        <v>48</v>
      </c>
      <c r="C48" s="5" t="s">
        <v>196</v>
      </c>
      <c r="D48" s="5" t="s">
        <v>10</v>
      </c>
    </row>
    <row r="49" spans="1:4" ht="26.25" customHeight="1">
      <c r="A49" s="80" t="s">
        <v>6</v>
      </c>
      <c r="B49" s="71" t="s">
        <v>56</v>
      </c>
      <c r="C49" s="5" t="s">
        <v>196</v>
      </c>
      <c r="D49" s="5" t="s">
        <v>10</v>
      </c>
    </row>
    <row r="50" spans="1:4" ht="24" customHeight="1">
      <c r="A50" s="223" t="s">
        <v>250</v>
      </c>
      <c r="B50" s="224"/>
      <c r="C50" s="9"/>
      <c r="D50" s="5"/>
    </row>
    <row r="51" spans="1:4" ht="25.5" customHeight="1">
      <c r="A51" s="80" t="s">
        <v>5</v>
      </c>
      <c r="B51" s="71" t="s">
        <v>29</v>
      </c>
      <c r="C51" s="5" t="s">
        <v>59</v>
      </c>
      <c r="D51" s="5" t="s">
        <v>58</v>
      </c>
    </row>
    <row r="52" spans="1:4" ht="20.25" customHeight="1">
      <c r="A52" s="223" t="s">
        <v>251</v>
      </c>
      <c r="B52" s="224"/>
      <c r="C52" s="9"/>
      <c r="D52" s="5"/>
    </row>
    <row r="53" spans="1:4" ht="37.5" customHeight="1">
      <c r="A53" s="80" t="s">
        <v>5</v>
      </c>
      <c r="B53" s="71" t="s">
        <v>39</v>
      </c>
      <c r="C53" s="5" t="s">
        <v>47</v>
      </c>
      <c r="D53" s="5" t="s">
        <v>60</v>
      </c>
    </row>
    <row r="54" spans="1:4" ht="44.25" customHeight="1">
      <c r="A54" s="80" t="s">
        <v>6</v>
      </c>
      <c r="B54" s="71" t="s">
        <v>40</v>
      </c>
      <c r="C54" s="5" t="s">
        <v>18</v>
      </c>
      <c r="D54" s="5" t="s">
        <v>60</v>
      </c>
    </row>
    <row r="55" spans="1:4" ht="18.75" customHeight="1">
      <c r="A55" s="223" t="s">
        <v>252</v>
      </c>
      <c r="B55" s="224"/>
      <c r="C55" s="9"/>
      <c r="D55" s="5"/>
    </row>
    <row r="56" spans="1:4" ht="48" customHeight="1">
      <c r="A56" s="80" t="s">
        <v>5</v>
      </c>
      <c r="B56" s="71" t="s">
        <v>39</v>
      </c>
      <c r="C56" s="5" t="s">
        <v>87</v>
      </c>
      <c r="D56" s="5" t="s">
        <v>60</v>
      </c>
    </row>
    <row r="57" spans="1:4" ht="36">
      <c r="A57" s="80" t="s">
        <v>6</v>
      </c>
      <c r="B57" s="71" t="s">
        <v>40</v>
      </c>
      <c r="C57" s="5" t="s">
        <v>62</v>
      </c>
      <c r="D57" s="5" t="s">
        <v>60</v>
      </c>
    </row>
    <row r="58" spans="1:4" ht="20.25">
      <c r="A58" s="223" t="s">
        <v>253</v>
      </c>
      <c r="B58" s="224"/>
      <c r="C58" s="9"/>
      <c r="D58" s="5"/>
    </row>
    <row r="59" spans="1:4" ht="42" customHeight="1">
      <c r="A59" s="80" t="s">
        <v>5</v>
      </c>
      <c r="B59" s="71" t="s">
        <v>39</v>
      </c>
      <c r="C59" s="5" t="s">
        <v>66</v>
      </c>
      <c r="D59" s="5" t="s">
        <v>34</v>
      </c>
    </row>
    <row r="60" spans="1:4" ht="36">
      <c r="A60" s="80" t="s">
        <v>6</v>
      </c>
      <c r="B60" s="71" t="s">
        <v>40</v>
      </c>
      <c r="C60" s="5" t="s">
        <v>62</v>
      </c>
      <c r="D60" s="5" t="s">
        <v>34</v>
      </c>
    </row>
    <row r="61" spans="1:4" ht="20.25">
      <c r="A61" s="223" t="s">
        <v>254</v>
      </c>
      <c r="B61" s="224"/>
      <c r="C61" s="9"/>
      <c r="D61" s="5"/>
    </row>
    <row r="62" spans="1:4" ht="39" customHeight="1">
      <c r="A62" s="80" t="s">
        <v>5</v>
      </c>
      <c r="B62" s="71" t="s">
        <v>39</v>
      </c>
      <c r="C62" s="5" t="s">
        <v>61</v>
      </c>
      <c r="D62" s="5" t="s">
        <v>68</v>
      </c>
    </row>
    <row r="63" spans="1:4" ht="54.75" customHeight="1">
      <c r="A63" s="80" t="s">
        <v>6</v>
      </c>
      <c r="B63" s="71" t="s">
        <v>56</v>
      </c>
      <c r="C63" s="5" t="s">
        <v>69</v>
      </c>
      <c r="D63" s="5" t="s">
        <v>70</v>
      </c>
    </row>
    <row r="64" spans="3:4" ht="18">
      <c r="C64" s="1"/>
      <c r="D64" s="1"/>
    </row>
    <row r="65" spans="3:4" ht="18">
      <c r="C65" s="1"/>
      <c r="D65" s="1"/>
    </row>
    <row r="66" spans="3:4" ht="18">
      <c r="C66" s="1"/>
      <c r="D66" s="1"/>
    </row>
    <row r="67" spans="3:4" ht="18">
      <c r="C67" s="1"/>
      <c r="D67" s="1"/>
    </row>
    <row r="68" spans="3:4" ht="18">
      <c r="C68" s="1"/>
      <c r="D68" s="1"/>
    </row>
    <row r="69" spans="3:4" ht="18">
      <c r="C69" s="1"/>
      <c r="D69" s="1"/>
    </row>
    <row r="70" spans="3:4" ht="18">
      <c r="C70" s="1"/>
      <c r="D70" s="1"/>
    </row>
    <row r="71" spans="3:4" ht="18">
      <c r="C71" s="1"/>
      <c r="D71" s="1"/>
    </row>
    <row r="72" spans="3:4" ht="18">
      <c r="C72" s="1"/>
      <c r="D72" s="1"/>
    </row>
    <row r="73" spans="3:4" ht="18">
      <c r="C73" s="1"/>
      <c r="D73" s="1"/>
    </row>
    <row r="74" spans="3:4" ht="18">
      <c r="C74" s="1"/>
      <c r="D74" s="1"/>
    </row>
    <row r="75" spans="3:4" ht="18">
      <c r="C75" s="1"/>
      <c r="D75" s="1"/>
    </row>
    <row r="76" spans="3:4" ht="18">
      <c r="C76" s="1"/>
      <c r="D76" s="1"/>
    </row>
    <row r="77" spans="3:4" ht="18">
      <c r="C77" s="1"/>
      <c r="D77" s="1"/>
    </row>
    <row r="78" spans="3:4" ht="18">
      <c r="C78" s="1"/>
      <c r="D78" s="1"/>
    </row>
    <row r="79" spans="3:4" ht="18">
      <c r="C79" s="1"/>
      <c r="D79" s="1"/>
    </row>
    <row r="80" spans="3:4" ht="18">
      <c r="C80" s="1"/>
      <c r="D80" s="1"/>
    </row>
    <row r="81" spans="3:4" ht="18">
      <c r="C81" s="1"/>
      <c r="D81" s="1"/>
    </row>
    <row r="82" spans="3:4" ht="18">
      <c r="C82" s="1"/>
      <c r="D82" s="1"/>
    </row>
    <row r="83" spans="3:4" ht="18">
      <c r="C83" s="1"/>
      <c r="D83" s="1"/>
    </row>
    <row r="84" spans="3:4" ht="18">
      <c r="C84" s="1"/>
      <c r="D84" s="1"/>
    </row>
    <row r="85" spans="3:4" ht="18">
      <c r="C85" s="1"/>
      <c r="D85" s="1"/>
    </row>
    <row r="86" spans="3:4" ht="18">
      <c r="C86" s="1"/>
      <c r="D86" s="1"/>
    </row>
    <row r="87" spans="3:4" ht="18">
      <c r="C87" s="1"/>
      <c r="D87" s="1"/>
    </row>
    <row r="88" spans="3:4" ht="18">
      <c r="C88" s="1"/>
      <c r="D88" s="1"/>
    </row>
    <row r="89" spans="3:4" ht="18">
      <c r="C89" s="1"/>
      <c r="D89" s="1"/>
    </row>
    <row r="90" spans="3:4" ht="18">
      <c r="C90" s="1"/>
      <c r="D90" s="1"/>
    </row>
    <row r="91" spans="3:4" ht="18">
      <c r="C91" s="1"/>
      <c r="D91" s="1"/>
    </row>
    <row r="92" spans="3:4" ht="18">
      <c r="C92" s="1"/>
      <c r="D92" s="1"/>
    </row>
    <row r="93" spans="3:4" ht="18">
      <c r="C93" s="1"/>
      <c r="D93" s="1"/>
    </row>
    <row r="94" spans="3:4" ht="18">
      <c r="C94" s="1"/>
      <c r="D94" s="1"/>
    </row>
    <row r="95" spans="3:4" ht="18">
      <c r="C95" s="1"/>
      <c r="D95" s="1"/>
    </row>
    <row r="96" spans="3:4" ht="18">
      <c r="C96" s="1"/>
      <c r="D96" s="1"/>
    </row>
    <row r="97" spans="3:4" ht="18">
      <c r="C97" s="1"/>
      <c r="D97" s="1"/>
    </row>
    <row r="98" spans="3:4" ht="18">
      <c r="C98" s="1"/>
      <c r="D98" s="1"/>
    </row>
    <row r="99" spans="3:4" ht="18">
      <c r="C99" s="1"/>
      <c r="D99" s="1"/>
    </row>
    <row r="100" spans="3:4" ht="18">
      <c r="C100" s="1"/>
      <c r="D100" s="1"/>
    </row>
    <row r="101" spans="3:4" ht="18">
      <c r="C101" s="1"/>
      <c r="D101" s="1"/>
    </row>
    <row r="102" spans="3:4" ht="18">
      <c r="C102" s="1"/>
      <c r="D102" s="1"/>
    </row>
    <row r="103" spans="3:4" ht="18">
      <c r="C103" s="1"/>
      <c r="D103" s="1"/>
    </row>
    <row r="104" spans="3:4" ht="18">
      <c r="C104" s="1"/>
      <c r="D104" s="1"/>
    </row>
    <row r="105" spans="3:4" ht="18">
      <c r="C105" s="1"/>
      <c r="D105" s="1"/>
    </row>
    <row r="106" spans="3:4" ht="18">
      <c r="C106" s="1"/>
      <c r="D106" s="1"/>
    </row>
    <row r="107" spans="3:4" ht="18">
      <c r="C107" s="1"/>
      <c r="D107" s="1"/>
    </row>
    <row r="108" spans="3:4" ht="18">
      <c r="C108" s="1"/>
      <c r="D108" s="1"/>
    </row>
    <row r="109" spans="3:4" ht="18">
      <c r="C109" s="1"/>
      <c r="D109" s="1"/>
    </row>
    <row r="110" spans="3:4" ht="18">
      <c r="C110" s="1"/>
      <c r="D110" s="1"/>
    </row>
  </sheetData>
  <sheetProtection/>
  <mergeCells count="26">
    <mergeCell ref="A41:B41"/>
    <mergeCell ref="A32:B32"/>
    <mergeCell ref="A35:B35"/>
    <mergeCell ref="A38:B38"/>
    <mergeCell ref="A55:B55"/>
    <mergeCell ref="A52:B52"/>
    <mergeCell ref="A29:B29"/>
    <mergeCell ref="A26:B26"/>
    <mergeCell ref="A23:B23"/>
    <mergeCell ref="A20:B20"/>
    <mergeCell ref="A17:B17"/>
    <mergeCell ref="A61:B61"/>
    <mergeCell ref="A58:B58"/>
    <mergeCell ref="A50:B50"/>
    <mergeCell ref="A47:B47"/>
    <mergeCell ref="A44:B44"/>
    <mergeCell ref="A15:B15"/>
    <mergeCell ref="C1:D1"/>
    <mergeCell ref="C2:D2"/>
    <mergeCell ref="C3:D3"/>
    <mergeCell ref="C4:D4"/>
    <mergeCell ref="A5:D8"/>
    <mergeCell ref="A1:B1"/>
    <mergeCell ref="A2:B2"/>
    <mergeCell ref="A3:B3"/>
    <mergeCell ref="A4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4"/>
  <sheetViews>
    <sheetView zoomScale="50" zoomScaleNormal="50" zoomScalePageLayoutView="0" workbookViewId="0" topLeftCell="A1">
      <pane xSplit="4" ySplit="12" topLeftCell="E10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D113"/>
    </sheetView>
  </sheetViews>
  <sheetFormatPr defaultColWidth="9.140625" defaultRowHeight="15"/>
  <cols>
    <col min="1" max="1" width="9.421875" style="0" customWidth="1"/>
    <col min="2" max="2" width="88.28125" style="0" customWidth="1"/>
    <col min="3" max="3" width="31.28125" style="0" customWidth="1"/>
    <col min="4" max="4" width="37.28125" style="0" customWidth="1"/>
  </cols>
  <sheetData>
    <row r="1" spans="1:27" ht="23.25">
      <c r="A1" s="180" t="s">
        <v>338</v>
      </c>
      <c r="B1" s="181"/>
      <c r="C1" s="307" t="s">
        <v>462</v>
      </c>
      <c r="D1" s="307"/>
      <c r="I1" s="181"/>
      <c r="Z1" s="180"/>
      <c r="AA1" s="181"/>
    </row>
    <row r="2" spans="1:27" ht="23.25">
      <c r="A2" s="180" t="s">
        <v>339</v>
      </c>
      <c r="B2" s="181"/>
      <c r="C2" s="307" t="s">
        <v>463</v>
      </c>
      <c r="D2" s="307"/>
      <c r="I2" s="181"/>
      <c r="Z2" s="180"/>
      <c r="AA2" s="181"/>
    </row>
    <row r="3" spans="1:27" ht="23.25">
      <c r="A3" s="180" t="s">
        <v>340</v>
      </c>
      <c r="B3" s="181"/>
      <c r="C3" s="307" t="s">
        <v>464</v>
      </c>
      <c r="D3" s="307"/>
      <c r="I3" s="181"/>
      <c r="Z3" s="180"/>
      <c r="AA3" s="181"/>
    </row>
    <row r="4" spans="1:27" ht="23.25">
      <c r="A4" s="180" t="s">
        <v>341</v>
      </c>
      <c r="B4" s="181"/>
      <c r="C4" s="184"/>
      <c r="D4" s="185"/>
      <c r="I4" s="181"/>
      <c r="Z4" s="180"/>
      <c r="AA4" s="181"/>
    </row>
    <row r="5" spans="1:27" ht="23.25">
      <c r="A5" s="180" t="s">
        <v>342</v>
      </c>
      <c r="B5" s="181"/>
      <c r="C5" s="307" t="s">
        <v>465</v>
      </c>
      <c r="D5" s="307"/>
      <c r="I5" s="181"/>
      <c r="Z5" s="180"/>
      <c r="AA5" s="181"/>
    </row>
    <row r="6" spans="1:27" ht="23.25">
      <c r="A6" s="180" t="s">
        <v>343</v>
      </c>
      <c r="B6" s="181"/>
      <c r="C6" s="307" t="s">
        <v>466</v>
      </c>
      <c r="D6" s="307"/>
      <c r="I6" s="181"/>
      <c r="Z6" s="180"/>
      <c r="AA6" s="181"/>
    </row>
    <row r="9" spans="2:7" ht="93.75" customHeight="1">
      <c r="B9" s="306" t="s">
        <v>532</v>
      </c>
      <c r="C9" s="306"/>
      <c r="D9" s="183"/>
      <c r="E9" s="182"/>
      <c r="F9" s="182"/>
      <c r="G9" s="182"/>
    </row>
    <row r="10" ht="28.5" customHeight="1"/>
    <row r="11" spans="1:6" ht="18.75" customHeight="1">
      <c r="A11" s="308" t="s">
        <v>0</v>
      </c>
      <c r="B11" s="310" t="s">
        <v>1</v>
      </c>
      <c r="C11" s="311" t="s">
        <v>3</v>
      </c>
      <c r="D11" s="311" t="s">
        <v>345</v>
      </c>
      <c r="E11" s="179"/>
      <c r="F11" s="179"/>
    </row>
    <row r="12" spans="1:4" ht="22.5" customHeight="1">
      <c r="A12" s="309"/>
      <c r="B12" s="310"/>
      <c r="C12" s="312"/>
      <c r="D12" s="312"/>
    </row>
    <row r="13" spans="1:4" ht="18.75" customHeight="1">
      <c r="A13" s="243" t="s">
        <v>110</v>
      </c>
      <c r="B13" s="244"/>
      <c r="C13" s="244"/>
      <c r="D13" s="245"/>
    </row>
    <row r="14" spans="1:4" ht="28.5" customHeight="1">
      <c r="A14" s="40">
        <v>1</v>
      </c>
      <c r="B14" s="186" t="s">
        <v>513</v>
      </c>
      <c r="C14" s="40" t="s">
        <v>380</v>
      </c>
      <c r="D14" s="40" t="s">
        <v>370</v>
      </c>
    </row>
    <row r="15" spans="1:4" ht="48.75" customHeight="1">
      <c r="A15" s="40">
        <v>2</v>
      </c>
      <c r="B15" s="43" t="s">
        <v>514</v>
      </c>
      <c r="C15" s="40" t="s">
        <v>501</v>
      </c>
      <c r="D15" s="40" t="s">
        <v>359</v>
      </c>
    </row>
    <row r="16" spans="1:4" s="209" customFormat="1" ht="48.75" customHeight="1">
      <c r="A16" s="40">
        <v>3</v>
      </c>
      <c r="B16" s="200" t="s">
        <v>388</v>
      </c>
      <c r="C16" s="40" t="s">
        <v>389</v>
      </c>
      <c r="D16" s="40" t="s">
        <v>318</v>
      </c>
    </row>
    <row r="17" spans="1:4" ht="52.5" customHeight="1">
      <c r="A17" s="40">
        <v>4</v>
      </c>
      <c r="B17" s="43" t="s">
        <v>503</v>
      </c>
      <c r="C17" s="40" t="s">
        <v>502</v>
      </c>
      <c r="D17" s="40" t="s">
        <v>359</v>
      </c>
    </row>
    <row r="18" spans="1:4" ht="71.25" customHeight="1">
      <c r="A18" s="40">
        <v>5</v>
      </c>
      <c r="B18" s="213" t="s">
        <v>533</v>
      </c>
      <c r="C18" s="215" t="s">
        <v>535</v>
      </c>
      <c r="D18" s="214" t="s">
        <v>534</v>
      </c>
    </row>
    <row r="19" spans="1:4" ht="28.5" customHeight="1">
      <c r="A19" s="40">
        <v>6</v>
      </c>
      <c r="B19" s="186" t="s">
        <v>494</v>
      </c>
      <c r="C19" s="40" t="s">
        <v>346</v>
      </c>
      <c r="D19" s="40" t="s">
        <v>370</v>
      </c>
    </row>
    <row r="20" spans="1:4" ht="48" customHeight="1">
      <c r="A20" s="210">
        <v>7</v>
      </c>
      <c r="B20" s="188" t="s">
        <v>391</v>
      </c>
      <c r="C20" s="40" t="s">
        <v>536</v>
      </c>
      <c r="D20" s="40" t="s">
        <v>392</v>
      </c>
    </row>
    <row r="21" spans="1:4" s="209" customFormat="1" ht="69.75" customHeight="1">
      <c r="A21" s="189">
        <v>8</v>
      </c>
      <c r="B21" s="187" t="s">
        <v>460</v>
      </c>
      <c r="C21" s="210" t="s">
        <v>457</v>
      </c>
      <c r="D21" s="210" t="s">
        <v>370</v>
      </c>
    </row>
    <row r="22" spans="1:4" ht="49.5" customHeight="1">
      <c r="A22" s="190">
        <v>9</v>
      </c>
      <c r="B22" s="187" t="s">
        <v>528</v>
      </c>
      <c r="C22" s="40" t="s">
        <v>526</v>
      </c>
      <c r="D22" s="40" t="s">
        <v>527</v>
      </c>
    </row>
    <row r="23" spans="1:4" ht="22.5">
      <c r="A23" s="313" t="s">
        <v>317</v>
      </c>
      <c r="B23" s="314"/>
      <c r="C23" s="314"/>
      <c r="D23" s="315"/>
    </row>
    <row r="24" spans="1:4" ht="45">
      <c r="A24" s="190">
        <v>10</v>
      </c>
      <c r="B24" s="43" t="s">
        <v>371</v>
      </c>
      <c r="C24" s="40" t="s">
        <v>372</v>
      </c>
      <c r="D24" s="40" t="s">
        <v>373</v>
      </c>
    </row>
    <row r="25" spans="1:4" ht="45">
      <c r="A25" s="197">
        <v>11</v>
      </c>
      <c r="B25" s="43" t="s">
        <v>383</v>
      </c>
      <c r="C25" s="40" t="s">
        <v>384</v>
      </c>
      <c r="D25" s="40" t="s">
        <v>385</v>
      </c>
    </row>
    <row r="26" spans="1:4" ht="46.5" customHeight="1">
      <c r="A26" s="190">
        <v>12</v>
      </c>
      <c r="B26" s="43" t="s">
        <v>495</v>
      </c>
      <c r="C26" s="40" t="s">
        <v>496</v>
      </c>
      <c r="D26" s="40" t="s">
        <v>373</v>
      </c>
    </row>
    <row r="27" spans="1:4" ht="43.5" customHeight="1">
      <c r="A27" s="190">
        <v>13</v>
      </c>
      <c r="B27" s="43" t="s">
        <v>499</v>
      </c>
      <c r="C27" s="40" t="s">
        <v>409</v>
      </c>
      <c r="D27" s="40" t="s">
        <v>410</v>
      </c>
    </row>
    <row r="28" spans="1:4" s="209" customFormat="1" ht="73.5" customHeight="1">
      <c r="A28" s="190">
        <v>14</v>
      </c>
      <c r="B28" s="212" t="s">
        <v>540</v>
      </c>
      <c r="C28" s="210" t="s">
        <v>541</v>
      </c>
      <c r="D28" s="210" t="s">
        <v>542</v>
      </c>
    </row>
    <row r="29" spans="1:4" ht="43.5" customHeight="1">
      <c r="A29" s="190">
        <v>15</v>
      </c>
      <c r="B29" s="43" t="s">
        <v>479</v>
      </c>
      <c r="C29" s="40" t="s">
        <v>480</v>
      </c>
      <c r="D29" s="40" t="s">
        <v>318</v>
      </c>
    </row>
    <row r="30" spans="1:4" ht="69" customHeight="1">
      <c r="A30" s="190">
        <v>16</v>
      </c>
      <c r="B30" s="43" t="s">
        <v>405</v>
      </c>
      <c r="C30" s="40" t="s">
        <v>406</v>
      </c>
      <c r="D30" s="40" t="s">
        <v>407</v>
      </c>
    </row>
    <row r="31" spans="1:4" ht="69" customHeight="1">
      <c r="A31" s="191">
        <v>17</v>
      </c>
      <c r="B31" s="43" t="s">
        <v>483</v>
      </c>
      <c r="C31" s="40" t="s">
        <v>481</v>
      </c>
      <c r="D31" s="40" t="s">
        <v>482</v>
      </c>
    </row>
    <row r="32" spans="1:4" ht="54.75" customHeight="1">
      <c r="A32" s="191">
        <v>18</v>
      </c>
      <c r="B32" s="43" t="s">
        <v>500</v>
      </c>
      <c r="C32" s="40" t="s">
        <v>493</v>
      </c>
      <c r="D32" s="40" t="s">
        <v>360</v>
      </c>
    </row>
    <row r="33" spans="1:4" ht="45" customHeight="1">
      <c r="A33" s="191">
        <v>19</v>
      </c>
      <c r="B33" s="43" t="s">
        <v>344</v>
      </c>
      <c r="C33" s="40" t="s">
        <v>425</v>
      </c>
      <c r="D33" s="40" t="s">
        <v>368</v>
      </c>
    </row>
    <row r="34" spans="1:4" ht="44.25" customHeight="1">
      <c r="A34" s="191">
        <v>20</v>
      </c>
      <c r="B34" s="43" t="s">
        <v>347</v>
      </c>
      <c r="C34" s="40" t="s">
        <v>504</v>
      </c>
      <c r="D34" s="40" t="s">
        <v>348</v>
      </c>
    </row>
    <row r="35" spans="1:4" ht="44.25" customHeight="1">
      <c r="A35" s="194">
        <v>21</v>
      </c>
      <c r="B35" s="43" t="s">
        <v>468</v>
      </c>
      <c r="C35" s="40" t="s">
        <v>375</v>
      </c>
      <c r="D35" s="40" t="s">
        <v>373</v>
      </c>
    </row>
    <row r="36" spans="1:4" ht="51" customHeight="1">
      <c r="A36" s="193">
        <v>22</v>
      </c>
      <c r="B36" s="43" t="s">
        <v>399</v>
      </c>
      <c r="C36" s="40" t="s">
        <v>400</v>
      </c>
      <c r="D36" s="40" t="s">
        <v>148</v>
      </c>
    </row>
    <row r="37" spans="1:4" ht="76.5" customHeight="1">
      <c r="A37" s="194">
        <v>23</v>
      </c>
      <c r="B37" s="43" t="s">
        <v>473</v>
      </c>
      <c r="C37" s="40" t="s">
        <v>381</v>
      </c>
      <c r="D37" s="40" t="s">
        <v>148</v>
      </c>
    </row>
    <row r="38" spans="1:4" ht="51.75" customHeight="1">
      <c r="A38" s="193">
        <v>24</v>
      </c>
      <c r="B38" s="43" t="s">
        <v>511</v>
      </c>
      <c r="C38" s="40" t="s">
        <v>512</v>
      </c>
      <c r="D38" s="40" t="s">
        <v>10</v>
      </c>
    </row>
    <row r="39" spans="1:4" ht="22.5">
      <c r="A39" s="303" t="s">
        <v>423</v>
      </c>
      <c r="B39" s="304"/>
      <c r="C39" s="304"/>
      <c r="D39" s="305"/>
    </row>
    <row r="40" spans="1:4" ht="45">
      <c r="A40" s="191">
        <v>25</v>
      </c>
      <c r="B40" s="43" t="s">
        <v>498</v>
      </c>
      <c r="C40" s="40" t="s">
        <v>497</v>
      </c>
      <c r="D40" s="40" t="s">
        <v>318</v>
      </c>
    </row>
    <row r="41" spans="1:4" ht="42.75" customHeight="1">
      <c r="A41" s="191">
        <v>26</v>
      </c>
      <c r="B41" s="192" t="s">
        <v>422</v>
      </c>
      <c r="C41" s="40" t="s">
        <v>423</v>
      </c>
      <c r="D41" s="40" t="s">
        <v>148</v>
      </c>
    </row>
    <row r="42" spans="1:4" ht="45.75" customHeight="1">
      <c r="A42" s="191">
        <v>27</v>
      </c>
      <c r="B42" s="192" t="s">
        <v>426</v>
      </c>
      <c r="C42" s="40" t="s">
        <v>427</v>
      </c>
      <c r="D42" s="40" t="s">
        <v>148</v>
      </c>
    </row>
    <row r="43" spans="1:4" ht="45">
      <c r="A43" s="191">
        <v>28</v>
      </c>
      <c r="B43" s="192" t="s">
        <v>379</v>
      </c>
      <c r="C43" s="40" t="s">
        <v>378</v>
      </c>
      <c r="D43" s="40" t="s">
        <v>148</v>
      </c>
    </row>
    <row r="44" spans="1:4" ht="45">
      <c r="A44" s="191">
        <v>29</v>
      </c>
      <c r="B44" s="192" t="s">
        <v>415</v>
      </c>
      <c r="C44" s="40" t="s">
        <v>416</v>
      </c>
      <c r="D44" s="40" t="s">
        <v>113</v>
      </c>
    </row>
    <row r="45" spans="1:4" ht="45">
      <c r="A45" s="191">
        <v>30</v>
      </c>
      <c r="B45" s="192" t="s">
        <v>424</v>
      </c>
      <c r="C45" s="40" t="s">
        <v>416</v>
      </c>
      <c r="D45" s="40" t="s">
        <v>148</v>
      </c>
    </row>
    <row r="46" spans="1:4" ht="45">
      <c r="A46" s="191">
        <v>31</v>
      </c>
      <c r="B46" s="192" t="s">
        <v>414</v>
      </c>
      <c r="C46" s="40" t="s">
        <v>221</v>
      </c>
      <c r="D46" s="40" t="s">
        <v>413</v>
      </c>
    </row>
    <row r="47" spans="1:4" ht="54" customHeight="1">
      <c r="A47" s="191">
        <v>32</v>
      </c>
      <c r="B47" s="192" t="s">
        <v>417</v>
      </c>
      <c r="C47" s="40" t="s">
        <v>149</v>
      </c>
      <c r="D47" s="40" t="s">
        <v>418</v>
      </c>
    </row>
    <row r="48" spans="1:4" ht="48.75" customHeight="1">
      <c r="A48" s="191">
        <v>33</v>
      </c>
      <c r="B48" s="192" t="s">
        <v>428</v>
      </c>
      <c r="C48" s="40" t="s">
        <v>423</v>
      </c>
      <c r="D48" s="40" t="s">
        <v>148</v>
      </c>
    </row>
    <row r="49" spans="1:4" ht="53.25" customHeight="1">
      <c r="A49" s="191">
        <v>34</v>
      </c>
      <c r="B49" s="192" t="s">
        <v>459</v>
      </c>
      <c r="C49" s="40" t="s">
        <v>408</v>
      </c>
      <c r="D49" s="40" t="s">
        <v>318</v>
      </c>
    </row>
    <row r="50" spans="1:4" ht="52.5" customHeight="1">
      <c r="A50" s="191">
        <v>35</v>
      </c>
      <c r="B50" s="186" t="s">
        <v>507</v>
      </c>
      <c r="C50" s="40" t="s">
        <v>458</v>
      </c>
      <c r="D50" s="40" t="s">
        <v>113</v>
      </c>
    </row>
    <row r="51" spans="1:4" ht="95.25" customHeight="1">
      <c r="A51" s="193">
        <v>36</v>
      </c>
      <c r="B51" s="192" t="s">
        <v>470</v>
      </c>
      <c r="C51" s="40" t="s">
        <v>160</v>
      </c>
      <c r="D51" s="40" t="s">
        <v>113</v>
      </c>
    </row>
    <row r="52" spans="1:4" ht="52.5" customHeight="1">
      <c r="A52" s="194">
        <v>37</v>
      </c>
      <c r="B52" s="192" t="s">
        <v>515</v>
      </c>
      <c r="C52" s="40" t="s">
        <v>164</v>
      </c>
      <c r="D52" s="40" t="s">
        <v>392</v>
      </c>
    </row>
    <row r="53" spans="1:4" ht="54.75" customHeight="1">
      <c r="A53" s="194">
        <v>38</v>
      </c>
      <c r="B53" s="192" t="s">
        <v>471</v>
      </c>
      <c r="C53" s="40" t="s">
        <v>390</v>
      </c>
      <c r="D53" s="40" t="s">
        <v>113</v>
      </c>
    </row>
    <row r="54" spans="1:4" ht="54" customHeight="1">
      <c r="A54" s="194">
        <v>39</v>
      </c>
      <c r="B54" s="192" t="s">
        <v>396</v>
      </c>
      <c r="C54" s="40" t="s">
        <v>397</v>
      </c>
      <c r="D54" s="40" t="s">
        <v>10</v>
      </c>
    </row>
    <row r="55" spans="1:4" ht="56.25" customHeight="1">
      <c r="A55" s="194">
        <v>40</v>
      </c>
      <c r="B55" s="43" t="s">
        <v>349</v>
      </c>
      <c r="C55" s="40" t="s">
        <v>350</v>
      </c>
      <c r="D55" s="40" t="s">
        <v>196</v>
      </c>
    </row>
    <row r="56" spans="1:4" ht="77.25" customHeight="1">
      <c r="A56" s="194">
        <v>41</v>
      </c>
      <c r="B56" s="186" t="s">
        <v>472</v>
      </c>
      <c r="C56" s="40" t="s">
        <v>397</v>
      </c>
      <c r="D56" s="40" t="s">
        <v>318</v>
      </c>
    </row>
    <row r="57" spans="1:4" ht="57" customHeight="1">
      <c r="A57" s="194">
        <v>42</v>
      </c>
      <c r="B57" s="186" t="s">
        <v>505</v>
      </c>
      <c r="C57" s="40" t="s">
        <v>397</v>
      </c>
      <c r="D57" s="40" t="s">
        <v>318</v>
      </c>
    </row>
    <row r="58" spans="1:4" ht="45">
      <c r="A58" s="193">
        <v>43</v>
      </c>
      <c r="B58" s="192" t="s">
        <v>401</v>
      </c>
      <c r="C58" s="40" t="s">
        <v>402</v>
      </c>
      <c r="D58" s="40" t="s">
        <v>398</v>
      </c>
    </row>
    <row r="59" spans="1:4" ht="45">
      <c r="A59" s="194">
        <v>44</v>
      </c>
      <c r="B59" s="43" t="s">
        <v>361</v>
      </c>
      <c r="C59" s="40" t="s">
        <v>362</v>
      </c>
      <c r="D59" s="40" t="s">
        <v>196</v>
      </c>
    </row>
    <row r="60" spans="1:4" ht="46.5" customHeight="1">
      <c r="A60" s="193">
        <v>45</v>
      </c>
      <c r="B60" s="204" t="s">
        <v>516</v>
      </c>
      <c r="C60" s="203" t="s">
        <v>517</v>
      </c>
      <c r="D60" s="203" t="s">
        <v>518</v>
      </c>
    </row>
    <row r="61" spans="1:4" ht="22.5">
      <c r="A61" s="303" t="s">
        <v>319</v>
      </c>
      <c r="B61" s="304"/>
      <c r="C61" s="304"/>
      <c r="D61" s="305"/>
    </row>
    <row r="62" spans="1:4" ht="62.25" customHeight="1">
      <c r="A62" s="193">
        <v>46</v>
      </c>
      <c r="B62" s="195" t="s">
        <v>467</v>
      </c>
      <c r="C62" s="40" t="s">
        <v>430</v>
      </c>
      <c r="D62" s="40" t="s">
        <v>148</v>
      </c>
    </row>
    <row r="63" spans="1:4" ht="80.25" customHeight="1">
      <c r="A63" s="191">
        <v>47</v>
      </c>
      <c r="B63" s="195" t="s">
        <v>488</v>
      </c>
      <c r="C63" s="40" t="s">
        <v>492</v>
      </c>
      <c r="D63" s="40" t="s">
        <v>490</v>
      </c>
    </row>
    <row r="64" spans="1:4" ht="46.5" customHeight="1">
      <c r="A64" s="191">
        <v>48</v>
      </c>
      <c r="B64" s="195" t="s">
        <v>320</v>
      </c>
      <c r="C64" s="40" t="s">
        <v>492</v>
      </c>
      <c r="D64" s="40" t="s">
        <v>365</v>
      </c>
    </row>
    <row r="65" spans="1:4" ht="73.5" customHeight="1">
      <c r="A65" s="199">
        <v>49</v>
      </c>
      <c r="B65" s="195" t="s">
        <v>489</v>
      </c>
      <c r="C65" s="40" t="s">
        <v>475</v>
      </c>
      <c r="D65" s="40" t="s">
        <v>196</v>
      </c>
    </row>
    <row r="66" spans="1:4" ht="72" customHeight="1">
      <c r="A66" s="194">
        <v>50</v>
      </c>
      <c r="B66" s="195" t="s">
        <v>469</v>
      </c>
      <c r="C66" s="40" t="s">
        <v>366</v>
      </c>
      <c r="D66" s="40" t="s">
        <v>148</v>
      </c>
    </row>
    <row r="67" spans="1:4" ht="63" customHeight="1">
      <c r="A67" s="190">
        <v>51</v>
      </c>
      <c r="B67" s="195" t="s">
        <v>506</v>
      </c>
      <c r="C67" s="40" t="s">
        <v>435</v>
      </c>
      <c r="D67" s="40" t="s">
        <v>519</v>
      </c>
    </row>
    <row r="68" spans="1:4" ht="53.25" customHeight="1">
      <c r="A68" s="197">
        <v>52</v>
      </c>
      <c r="B68" s="195" t="s">
        <v>432</v>
      </c>
      <c r="C68" s="40" t="s">
        <v>431</v>
      </c>
      <c r="D68" s="40" t="s">
        <v>433</v>
      </c>
    </row>
    <row r="69" spans="1:4" ht="48.75" customHeight="1">
      <c r="A69" s="194">
        <v>53</v>
      </c>
      <c r="B69" s="200" t="s">
        <v>485</v>
      </c>
      <c r="C69" s="191" t="s">
        <v>486</v>
      </c>
      <c r="D69" s="191" t="s">
        <v>487</v>
      </c>
    </row>
    <row r="70" spans="1:4" ht="18.75" customHeight="1">
      <c r="A70" s="303" t="s">
        <v>321</v>
      </c>
      <c r="B70" s="304"/>
      <c r="C70" s="304"/>
      <c r="D70" s="305"/>
    </row>
    <row r="71" spans="1:4" ht="51.75" customHeight="1">
      <c r="A71" s="194">
        <v>54</v>
      </c>
      <c r="B71" s="195" t="s">
        <v>411</v>
      </c>
      <c r="C71" s="191" t="s">
        <v>421</v>
      </c>
      <c r="D71" s="40" t="s">
        <v>412</v>
      </c>
    </row>
    <row r="72" spans="1:4" ht="42.75" customHeight="1">
      <c r="A72" s="190">
        <v>55</v>
      </c>
      <c r="B72" s="195" t="s">
        <v>419</v>
      </c>
      <c r="C72" s="191" t="s">
        <v>420</v>
      </c>
      <c r="D72" s="40" t="s">
        <v>418</v>
      </c>
    </row>
    <row r="73" spans="1:4" ht="45" customHeight="1">
      <c r="A73" s="190">
        <v>56</v>
      </c>
      <c r="B73" s="195" t="s">
        <v>403</v>
      </c>
      <c r="C73" s="191" t="s">
        <v>404</v>
      </c>
      <c r="D73" s="40" t="s">
        <v>318</v>
      </c>
    </row>
    <row r="74" spans="1:4" s="202" customFormat="1" ht="45" customHeight="1">
      <c r="A74" s="197">
        <v>57</v>
      </c>
      <c r="B74" s="195" t="s">
        <v>437</v>
      </c>
      <c r="C74" s="191" t="s">
        <v>436</v>
      </c>
      <c r="D74" s="203" t="s">
        <v>434</v>
      </c>
    </row>
    <row r="75" spans="1:7" ht="52.5" customHeight="1">
      <c r="A75" s="194">
        <v>58</v>
      </c>
      <c r="B75" s="187" t="s">
        <v>520</v>
      </c>
      <c r="C75" s="205" t="s">
        <v>420</v>
      </c>
      <c r="D75" s="208" t="s">
        <v>521</v>
      </c>
      <c r="E75" s="206"/>
      <c r="F75" s="206"/>
      <c r="G75" s="206"/>
    </row>
    <row r="76" spans="1:4" ht="22.5">
      <c r="A76" s="303" t="s">
        <v>322</v>
      </c>
      <c r="B76" s="304"/>
      <c r="C76" s="304"/>
      <c r="D76" s="305"/>
    </row>
    <row r="77" spans="1:4" ht="47.25" customHeight="1">
      <c r="A77" s="190">
        <v>59</v>
      </c>
      <c r="B77" s="195" t="s">
        <v>508</v>
      </c>
      <c r="C77" s="191" t="s">
        <v>367</v>
      </c>
      <c r="D77" s="40" t="s">
        <v>368</v>
      </c>
    </row>
    <row r="78" spans="1:4" ht="45">
      <c r="A78" s="197">
        <v>60</v>
      </c>
      <c r="B78" s="195" t="s">
        <v>393</v>
      </c>
      <c r="C78" s="191" t="s">
        <v>322</v>
      </c>
      <c r="D78" s="40" t="s">
        <v>368</v>
      </c>
    </row>
    <row r="79" spans="1:4" ht="47.25" customHeight="1">
      <c r="A79" s="191">
        <v>61</v>
      </c>
      <c r="B79" s="195" t="s">
        <v>522</v>
      </c>
      <c r="C79" s="191" t="s">
        <v>322</v>
      </c>
      <c r="D79" s="40" t="s">
        <v>398</v>
      </c>
    </row>
    <row r="80" spans="1:4" ht="47.25" customHeight="1">
      <c r="A80" s="193">
        <v>62</v>
      </c>
      <c r="B80" s="195" t="s">
        <v>474</v>
      </c>
      <c r="C80" s="191" t="s">
        <v>438</v>
      </c>
      <c r="D80" s="40" t="s">
        <v>145</v>
      </c>
    </row>
    <row r="81" spans="1:4" ht="68.25">
      <c r="A81" s="194">
        <v>63</v>
      </c>
      <c r="B81" s="195" t="s">
        <v>509</v>
      </c>
      <c r="C81" s="191" t="s">
        <v>439</v>
      </c>
      <c r="D81" s="40" t="s">
        <v>145</v>
      </c>
    </row>
    <row r="82" spans="1:4" ht="22.5">
      <c r="A82" s="303" t="s">
        <v>323</v>
      </c>
      <c r="B82" s="304"/>
      <c r="C82" s="304"/>
      <c r="D82" s="305"/>
    </row>
    <row r="83" spans="1:4" ht="22.5">
      <c r="A83" s="191">
        <v>64</v>
      </c>
      <c r="B83" s="196" t="s">
        <v>456</v>
      </c>
      <c r="C83" s="191"/>
      <c r="D83" s="40" t="s">
        <v>145</v>
      </c>
    </row>
    <row r="84" spans="1:4" ht="22.5">
      <c r="A84" s="303" t="s">
        <v>324</v>
      </c>
      <c r="B84" s="304"/>
      <c r="C84" s="304"/>
      <c r="D84" s="305"/>
    </row>
    <row r="85" spans="1:4" ht="49.5" customHeight="1">
      <c r="A85" s="191">
        <v>65</v>
      </c>
      <c r="B85" s="43" t="s">
        <v>325</v>
      </c>
      <c r="C85" s="40" t="s">
        <v>324</v>
      </c>
      <c r="D85" s="40" t="s">
        <v>418</v>
      </c>
    </row>
    <row r="86" spans="1:4" ht="56.25" customHeight="1">
      <c r="A86" s="191">
        <v>66</v>
      </c>
      <c r="B86" s="195" t="s">
        <v>386</v>
      </c>
      <c r="C86" s="191" t="s">
        <v>387</v>
      </c>
      <c r="D86" s="40" t="s">
        <v>385</v>
      </c>
    </row>
    <row r="87" spans="1:4" ht="48" customHeight="1">
      <c r="A87" s="193">
        <v>67</v>
      </c>
      <c r="B87" s="43" t="s">
        <v>477</v>
      </c>
      <c r="C87" s="191" t="s">
        <v>478</v>
      </c>
      <c r="D87" s="191" t="s">
        <v>476</v>
      </c>
    </row>
    <row r="88" spans="1:4" ht="22.5">
      <c r="A88" s="303" t="s">
        <v>326</v>
      </c>
      <c r="B88" s="304"/>
      <c r="C88" s="304"/>
      <c r="D88" s="305"/>
    </row>
    <row r="89" spans="1:4" ht="45.75" customHeight="1">
      <c r="A89" s="191">
        <v>68</v>
      </c>
      <c r="B89" s="195" t="s">
        <v>351</v>
      </c>
      <c r="C89" s="40" t="s">
        <v>352</v>
      </c>
      <c r="D89" s="40" t="s">
        <v>353</v>
      </c>
    </row>
    <row r="90" spans="1:4" ht="26.25" customHeight="1">
      <c r="A90" s="194">
        <v>69</v>
      </c>
      <c r="B90" s="195" t="s">
        <v>444</v>
      </c>
      <c r="C90" s="40" t="s">
        <v>443</v>
      </c>
      <c r="D90" s="40" t="s">
        <v>145</v>
      </c>
    </row>
    <row r="91" spans="1:4" ht="45.75" customHeight="1">
      <c r="A91" s="194">
        <v>70</v>
      </c>
      <c r="B91" s="195" t="s">
        <v>356</v>
      </c>
      <c r="C91" s="40" t="s">
        <v>354</v>
      </c>
      <c r="D91" s="40" t="s">
        <v>357</v>
      </c>
    </row>
    <row r="92" spans="1:4" ht="21" customHeight="1">
      <c r="A92" s="191">
        <v>71</v>
      </c>
      <c r="B92" s="195" t="s">
        <v>442</v>
      </c>
      <c r="C92" s="40" t="s">
        <v>440</v>
      </c>
      <c r="D92" s="40" t="s">
        <v>441</v>
      </c>
    </row>
    <row r="93" spans="1:4" ht="22.5" customHeight="1">
      <c r="A93" s="191">
        <v>72</v>
      </c>
      <c r="B93" s="43" t="s">
        <v>382</v>
      </c>
      <c r="C93" s="40" t="s">
        <v>337</v>
      </c>
      <c r="D93" s="40" t="s">
        <v>357</v>
      </c>
    </row>
    <row r="94" spans="1:4" s="207" customFormat="1" ht="22.5" customHeight="1">
      <c r="A94" s="193">
        <v>73</v>
      </c>
      <c r="B94" s="195" t="s">
        <v>445</v>
      </c>
      <c r="C94" s="208" t="s">
        <v>446</v>
      </c>
      <c r="D94" s="208" t="s">
        <v>113</v>
      </c>
    </row>
    <row r="95" spans="1:4" ht="51" customHeight="1">
      <c r="A95" s="194">
        <v>74</v>
      </c>
      <c r="B95" s="195" t="s">
        <v>524</v>
      </c>
      <c r="C95" s="210" t="s">
        <v>523</v>
      </c>
      <c r="D95" s="210" t="s">
        <v>318</v>
      </c>
    </row>
    <row r="96" spans="1:4" ht="21.75" customHeight="1">
      <c r="A96" s="243" t="s">
        <v>327</v>
      </c>
      <c r="B96" s="244"/>
      <c r="C96" s="244"/>
      <c r="D96" s="245"/>
    </row>
    <row r="97" spans="1:4" ht="43.5" customHeight="1">
      <c r="A97" s="40">
        <v>75</v>
      </c>
      <c r="B97" s="43" t="s">
        <v>484</v>
      </c>
      <c r="C97" s="40" t="s">
        <v>447</v>
      </c>
      <c r="D97" s="40" t="s">
        <v>145</v>
      </c>
    </row>
    <row r="98" spans="1:4" ht="50.25" customHeight="1">
      <c r="A98" s="191">
        <v>76</v>
      </c>
      <c r="B98" s="195" t="s">
        <v>543</v>
      </c>
      <c r="C98" s="40" t="s">
        <v>363</v>
      </c>
      <c r="D98" s="40" t="s">
        <v>364</v>
      </c>
    </row>
    <row r="99" spans="1:4" ht="34.5" customHeight="1">
      <c r="A99" s="191">
        <v>77</v>
      </c>
      <c r="B99" s="192" t="s">
        <v>525</v>
      </c>
      <c r="C99" s="40" t="s">
        <v>369</v>
      </c>
      <c r="D99" s="40" t="s">
        <v>370</v>
      </c>
    </row>
    <row r="100" spans="1:4" ht="48" customHeight="1">
      <c r="A100" s="193">
        <v>78</v>
      </c>
      <c r="B100" s="192" t="s">
        <v>376</v>
      </c>
      <c r="C100" s="40" t="s">
        <v>377</v>
      </c>
      <c r="D100" s="40" t="s">
        <v>355</v>
      </c>
    </row>
    <row r="101" spans="1:4" ht="22.5">
      <c r="A101" s="303" t="s">
        <v>328</v>
      </c>
      <c r="B101" s="304"/>
      <c r="C101" s="304"/>
      <c r="D101" s="305"/>
    </row>
    <row r="102" spans="1:4" ht="45">
      <c r="A102" s="191">
        <v>79</v>
      </c>
      <c r="B102" s="198" t="s">
        <v>510</v>
      </c>
      <c r="C102" s="191" t="s">
        <v>448</v>
      </c>
      <c r="D102" s="40" t="s">
        <v>476</v>
      </c>
    </row>
    <row r="103" spans="1:4" ht="45">
      <c r="A103" s="191">
        <v>80</v>
      </c>
      <c r="B103" s="195" t="s">
        <v>394</v>
      </c>
      <c r="C103" s="40" t="s">
        <v>395</v>
      </c>
      <c r="D103" s="40" t="s">
        <v>348</v>
      </c>
    </row>
    <row r="104" spans="1:4" ht="20.25" customHeight="1">
      <c r="A104" s="303" t="s">
        <v>329</v>
      </c>
      <c r="B104" s="304"/>
      <c r="C104" s="304"/>
      <c r="D104" s="305"/>
    </row>
    <row r="105" spans="1:4" ht="46.5" customHeight="1">
      <c r="A105" s="191">
        <v>81</v>
      </c>
      <c r="B105" s="43" t="s">
        <v>450</v>
      </c>
      <c r="C105" s="40" t="s">
        <v>449</v>
      </c>
      <c r="D105" s="40" t="s">
        <v>374</v>
      </c>
    </row>
    <row r="106" spans="1:4" s="209" customFormat="1" ht="46.5" customHeight="1">
      <c r="A106" s="191">
        <v>82</v>
      </c>
      <c r="B106" s="204" t="s">
        <v>544</v>
      </c>
      <c r="C106" s="210" t="s">
        <v>545</v>
      </c>
      <c r="D106" s="210" t="s">
        <v>318</v>
      </c>
    </row>
    <row r="107" spans="1:4" ht="46.5" customHeight="1">
      <c r="A107" s="191">
        <v>83</v>
      </c>
      <c r="B107" s="43" t="s">
        <v>452</v>
      </c>
      <c r="C107" s="40" t="s">
        <v>429</v>
      </c>
      <c r="D107" s="40" t="s">
        <v>196</v>
      </c>
    </row>
    <row r="108" spans="1:4" ht="45" customHeight="1">
      <c r="A108" s="194">
        <v>84</v>
      </c>
      <c r="B108" s="43" t="s">
        <v>451</v>
      </c>
      <c r="C108" s="40" t="s">
        <v>358</v>
      </c>
      <c r="D108" s="40" t="s">
        <v>359</v>
      </c>
    </row>
    <row r="109" spans="1:4" ht="45" customHeight="1">
      <c r="A109" s="194">
        <v>85</v>
      </c>
      <c r="B109" s="43" t="s">
        <v>491</v>
      </c>
      <c r="C109" s="40" t="s">
        <v>429</v>
      </c>
      <c r="D109" s="40" t="s">
        <v>385</v>
      </c>
    </row>
    <row r="110" spans="1:4" s="209" customFormat="1" ht="45" customHeight="1">
      <c r="A110" s="194">
        <v>86</v>
      </c>
      <c r="B110" s="212" t="s">
        <v>529</v>
      </c>
      <c r="C110" s="211" t="s">
        <v>530</v>
      </c>
      <c r="D110" s="201" t="s">
        <v>531</v>
      </c>
    </row>
    <row r="111" spans="1:4" ht="45">
      <c r="A111" s="194">
        <v>87</v>
      </c>
      <c r="B111" s="43" t="s">
        <v>455</v>
      </c>
      <c r="C111" s="40" t="s">
        <v>454</v>
      </c>
      <c r="D111" s="40" t="s">
        <v>318</v>
      </c>
    </row>
    <row r="112" spans="1:4" ht="45" customHeight="1">
      <c r="A112" s="194">
        <v>88</v>
      </c>
      <c r="B112" s="43" t="s">
        <v>453</v>
      </c>
      <c r="C112" s="40" t="s">
        <v>217</v>
      </c>
      <c r="D112" s="40" t="s">
        <v>348</v>
      </c>
    </row>
    <row r="113" spans="1:4" ht="22.5">
      <c r="A113" s="194">
        <v>89</v>
      </c>
      <c r="B113" s="196" t="s">
        <v>461</v>
      </c>
      <c r="C113" s="191" t="s">
        <v>429</v>
      </c>
      <c r="D113" s="191" t="s">
        <v>318</v>
      </c>
    </row>
    <row r="114" spans="1:4" ht="17.25">
      <c r="A114" s="179"/>
      <c r="B114" s="179"/>
      <c r="C114" s="179"/>
      <c r="D114" s="179"/>
    </row>
  </sheetData>
  <sheetProtection/>
  <autoFilter ref="B11:D113"/>
  <mergeCells count="22">
    <mergeCell ref="A88:D88"/>
    <mergeCell ref="A76:D76"/>
    <mergeCell ref="B11:B12"/>
    <mergeCell ref="C11:C12"/>
    <mergeCell ref="A101:D101"/>
    <mergeCell ref="D11:D12"/>
    <mergeCell ref="A104:D104"/>
    <mergeCell ref="A23:D23"/>
    <mergeCell ref="A39:D39"/>
    <mergeCell ref="A61:D61"/>
    <mergeCell ref="A70:D70"/>
    <mergeCell ref="A84:D84"/>
    <mergeCell ref="A82:D82"/>
    <mergeCell ref="A96:D96"/>
    <mergeCell ref="B9:C9"/>
    <mergeCell ref="A13:D13"/>
    <mergeCell ref="C1:D1"/>
    <mergeCell ref="C2:D2"/>
    <mergeCell ref="C3:D3"/>
    <mergeCell ref="C5:D5"/>
    <mergeCell ref="C6:D6"/>
    <mergeCell ref="A11:A1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4" sqref="D4:D5"/>
    </sheetView>
  </sheetViews>
  <sheetFormatPr defaultColWidth="9.140625" defaultRowHeight="15"/>
  <cols>
    <col min="1" max="1" width="9.421875" style="209" customWidth="1"/>
    <col min="2" max="2" width="88.28125" style="209" customWidth="1"/>
    <col min="3" max="3" width="31.28125" style="209" customWidth="1"/>
    <col min="4" max="4" width="37.28125" style="209" customWidth="1"/>
    <col min="5" max="16384" width="9.140625" style="209" customWidth="1"/>
  </cols>
  <sheetData>
    <row r="2" spans="2:7" ht="93.75" customHeight="1">
      <c r="B2" s="306" t="s">
        <v>537</v>
      </c>
      <c r="C2" s="306"/>
      <c r="D2" s="183"/>
      <c r="E2" s="182"/>
      <c r="F2" s="182"/>
      <c r="G2" s="182"/>
    </row>
    <row r="3" ht="28.5" customHeight="1"/>
    <row r="4" spans="1:6" ht="18.75" customHeight="1">
      <c r="A4" s="308" t="s">
        <v>0</v>
      </c>
      <c r="B4" s="310" t="s">
        <v>1</v>
      </c>
      <c r="C4" s="311" t="s">
        <v>3</v>
      </c>
      <c r="D4" s="311" t="s">
        <v>345</v>
      </c>
      <c r="E4" s="179"/>
      <c r="F4" s="179"/>
    </row>
    <row r="5" spans="1:4" ht="22.5" customHeight="1">
      <c r="A5" s="309"/>
      <c r="B5" s="310"/>
      <c r="C5" s="312"/>
      <c r="D5" s="312"/>
    </row>
    <row r="6" spans="1:4" ht="18.75" customHeight="1">
      <c r="A6" s="243" t="s">
        <v>110</v>
      </c>
      <c r="B6" s="244"/>
      <c r="C6" s="244"/>
      <c r="D6" s="245"/>
    </row>
    <row r="7" spans="1:4" ht="48" customHeight="1">
      <c r="A7" s="210">
        <v>1</v>
      </c>
      <c r="B7" s="188" t="s">
        <v>391</v>
      </c>
      <c r="C7" s="210" t="s">
        <v>536</v>
      </c>
      <c r="D7" s="210" t="s">
        <v>392</v>
      </c>
    </row>
    <row r="8" spans="1:4" ht="69.75" customHeight="1">
      <c r="A8" s="189">
        <v>2</v>
      </c>
      <c r="B8" s="187" t="s">
        <v>460</v>
      </c>
      <c r="C8" s="210" t="s">
        <v>457</v>
      </c>
      <c r="D8" s="210" t="s">
        <v>370</v>
      </c>
    </row>
    <row r="9" spans="1:4" ht="49.5" customHeight="1">
      <c r="A9" s="190">
        <v>3</v>
      </c>
      <c r="B9" s="187" t="s">
        <v>528</v>
      </c>
      <c r="C9" s="210" t="s">
        <v>526</v>
      </c>
      <c r="D9" s="210" t="s">
        <v>527</v>
      </c>
    </row>
    <row r="10" spans="1:4" ht="22.5">
      <c r="A10" s="313" t="s">
        <v>317</v>
      </c>
      <c r="B10" s="314"/>
      <c r="C10" s="314"/>
      <c r="D10" s="315"/>
    </row>
    <row r="11" spans="1:4" ht="45">
      <c r="A11" s="190">
        <v>4</v>
      </c>
      <c r="B11" s="204" t="s">
        <v>371</v>
      </c>
      <c r="C11" s="210" t="s">
        <v>372</v>
      </c>
      <c r="D11" s="210" t="s">
        <v>373</v>
      </c>
    </row>
    <row r="12" spans="1:4" ht="45">
      <c r="A12" s="197">
        <v>5</v>
      </c>
      <c r="B12" s="204" t="s">
        <v>383</v>
      </c>
      <c r="C12" s="210" t="s">
        <v>384</v>
      </c>
      <c r="D12" s="210" t="s">
        <v>385</v>
      </c>
    </row>
    <row r="13" spans="1:4" ht="43.5" customHeight="1">
      <c r="A13" s="190">
        <v>6</v>
      </c>
      <c r="B13" s="204" t="s">
        <v>499</v>
      </c>
      <c r="C13" s="210" t="s">
        <v>409</v>
      </c>
      <c r="D13" s="210" t="s">
        <v>410</v>
      </c>
    </row>
    <row r="14" spans="1:4" ht="69" customHeight="1">
      <c r="A14" s="190">
        <v>7</v>
      </c>
      <c r="B14" s="204" t="s">
        <v>405</v>
      </c>
      <c r="C14" s="210" t="s">
        <v>406</v>
      </c>
      <c r="D14" s="210" t="s">
        <v>407</v>
      </c>
    </row>
    <row r="15" spans="1:4" ht="54.75" customHeight="1">
      <c r="A15" s="191">
        <v>8</v>
      </c>
      <c r="B15" s="204" t="s">
        <v>500</v>
      </c>
      <c r="C15" s="210" t="s">
        <v>493</v>
      </c>
      <c r="D15" s="210" t="s">
        <v>360</v>
      </c>
    </row>
    <row r="16" spans="1:4" ht="45" customHeight="1">
      <c r="A16" s="191">
        <v>9</v>
      </c>
      <c r="B16" s="204" t="s">
        <v>344</v>
      </c>
      <c r="C16" s="210" t="s">
        <v>425</v>
      </c>
      <c r="D16" s="210" t="s">
        <v>368</v>
      </c>
    </row>
    <row r="17" spans="1:4" ht="22.5">
      <c r="A17" s="303" t="s">
        <v>423</v>
      </c>
      <c r="B17" s="304"/>
      <c r="C17" s="304"/>
      <c r="D17" s="305"/>
    </row>
    <row r="18" spans="1:4" ht="42.75" customHeight="1">
      <c r="A18" s="191">
        <v>10</v>
      </c>
      <c r="B18" s="192" t="s">
        <v>422</v>
      </c>
      <c r="C18" s="210" t="s">
        <v>423</v>
      </c>
      <c r="D18" s="210" t="s">
        <v>148</v>
      </c>
    </row>
    <row r="19" spans="1:4" ht="45">
      <c r="A19" s="191">
        <v>11</v>
      </c>
      <c r="B19" s="192" t="s">
        <v>379</v>
      </c>
      <c r="C19" s="210" t="s">
        <v>378</v>
      </c>
      <c r="D19" s="210" t="s">
        <v>148</v>
      </c>
    </row>
    <row r="20" spans="1:4" ht="45">
      <c r="A20" s="191">
        <v>12</v>
      </c>
      <c r="B20" s="192" t="s">
        <v>414</v>
      </c>
      <c r="C20" s="210" t="s">
        <v>221</v>
      </c>
      <c r="D20" s="210" t="s">
        <v>413</v>
      </c>
    </row>
    <row r="21" spans="1:4" ht="54" customHeight="1">
      <c r="A21" s="191">
        <v>13</v>
      </c>
      <c r="B21" s="192" t="s">
        <v>417</v>
      </c>
      <c r="C21" s="210" t="s">
        <v>149</v>
      </c>
      <c r="D21" s="210" t="s">
        <v>418</v>
      </c>
    </row>
    <row r="22" spans="1:4" ht="95.25" customHeight="1">
      <c r="A22" s="191">
        <v>14</v>
      </c>
      <c r="B22" s="192" t="s">
        <v>470</v>
      </c>
      <c r="C22" s="210" t="s">
        <v>160</v>
      </c>
      <c r="D22" s="210" t="s">
        <v>113</v>
      </c>
    </row>
    <row r="23" spans="1:4" ht="52.5" customHeight="1">
      <c r="A23" s="193">
        <v>15</v>
      </c>
      <c r="B23" s="192" t="s">
        <v>539</v>
      </c>
      <c r="C23" s="210" t="s">
        <v>164</v>
      </c>
      <c r="D23" s="210" t="s">
        <v>392</v>
      </c>
    </row>
    <row r="24" spans="1:4" ht="77.25" customHeight="1">
      <c r="A24" s="194">
        <v>16</v>
      </c>
      <c r="B24" s="186" t="s">
        <v>472</v>
      </c>
      <c r="C24" s="210" t="s">
        <v>397</v>
      </c>
      <c r="D24" s="210" t="s">
        <v>318</v>
      </c>
    </row>
    <row r="25" spans="1:4" ht="45">
      <c r="A25" s="194">
        <v>17</v>
      </c>
      <c r="B25" s="192" t="s">
        <v>401</v>
      </c>
      <c r="C25" s="210" t="s">
        <v>402</v>
      </c>
      <c r="D25" s="210" t="s">
        <v>398</v>
      </c>
    </row>
    <row r="26" spans="1:4" ht="18.75" customHeight="1">
      <c r="A26" s="303" t="s">
        <v>321</v>
      </c>
      <c r="B26" s="304"/>
      <c r="C26" s="304"/>
      <c r="D26" s="305"/>
    </row>
    <row r="27" spans="1:4" ht="51.75" customHeight="1">
      <c r="A27" s="197">
        <v>18</v>
      </c>
      <c r="B27" s="195" t="s">
        <v>538</v>
      </c>
      <c r="C27" s="191" t="s">
        <v>421</v>
      </c>
      <c r="D27" s="210" t="s">
        <v>412</v>
      </c>
    </row>
    <row r="28" spans="1:4" ht="45" customHeight="1">
      <c r="A28" s="190">
        <v>19</v>
      </c>
      <c r="B28" s="195" t="s">
        <v>403</v>
      </c>
      <c r="C28" s="191" t="s">
        <v>404</v>
      </c>
      <c r="D28" s="210" t="s">
        <v>318</v>
      </c>
    </row>
    <row r="29" spans="1:4" ht="52.5" customHeight="1">
      <c r="A29" s="197">
        <v>20</v>
      </c>
      <c r="B29" s="187" t="s">
        <v>520</v>
      </c>
      <c r="C29" s="205" t="s">
        <v>420</v>
      </c>
      <c r="D29" s="210" t="s">
        <v>521</v>
      </c>
    </row>
    <row r="30" spans="1:4" ht="22.5">
      <c r="A30" s="303" t="s">
        <v>322</v>
      </c>
      <c r="B30" s="304"/>
      <c r="C30" s="304"/>
      <c r="D30" s="305"/>
    </row>
    <row r="31" spans="1:4" ht="47.25" customHeight="1">
      <c r="A31" s="190">
        <v>21</v>
      </c>
      <c r="B31" s="195" t="s">
        <v>508</v>
      </c>
      <c r="C31" s="191" t="s">
        <v>367</v>
      </c>
      <c r="D31" s="210" t="s">
        <v>368</v>
      </c>
    </row>
    <row r="32" spans="1:4" ht="45">
      <c r="A32" s="190">
        <v>22</v>
      </c>
      <c r="B32" s="195" t="s">
        <v>393</v>
      </c>
      <c r="C32" s="191" t="s">
        <v>322</v>
      </c>
      <c r="D32" s="210" t="s">
        <v>368</v>
      </c>
    </row>
    <row r="33" spans="1:4" ht="47.25" customHeight="1">
      <c r="A33" s="197">
        <v>23</v>
      </c>
      <c r="B33" s="195" t="s">
        <v>522</v>
      </c>
      <c r="C33" s="191" t="s">
        <v>322</v>
      </c>
      <c r="D33" s="210" t="s">
        <v>398</v>
      </c>
    </row>
    <row r="34" spans="1:4" ht="68.25">
      <c r="A34" s="194">
        <v>24</v>
      </c>
      <c r="B34" s="195" t="s">
        <v>509</v>
      </c>
      <c r="C34" s="191" t="s">
        <v>439</v>
      </c>
      <c r="D34" s="210" t="s">
        <v>145</v>
      </c>
    </row>
    <row r="35" spans="1:4" ht="17.25">
      <c r="A35" s="179"/>
      <c r="B35" s="179"/>
      <c r="C35" s="179"/>
      <c r="D35" s="179"/>
    </row>
  </sheetData>
  <sheetProtection/>
  <autoFilter ref="B4:D34"/>
  <mergeCells count="10">
    <mergeCell ref="A17:D17"/>
    <mergeCell ref="A26:D26"/>
    <mergeCell ref="A30:D30"/>
    <mergeCell ref="A4:A5"/>
    <mergeCell ref="B4:B5"/>
    <mergeCell ref="C4:C5"/>
    <mergeCell ref="D4:D5"/>
    <mergeCell ref="A6:D6"/>
    <mergeCell ref="A10:D10"/>
    <mergeCell ref="B2:C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8"/>
  <sheetViews>
    <sheetView zoomScale="80" zoomScaleNormal="80" zoomScalePageLayoutView="0" workbookViewId="0" topLeftCell="A1">
      <pane ySplit="2" topLeftCell="A3" activePane="bottomLeft" state="frozen"/>
      <selection pane="topLeft" activeCell="C1" sqref="C1"/>
      <selection pane="bottomLeft" activeCell="C13" sqref="C13"/>
    </sheetView>
  </sheetViews>
  <sheetFormatPr defaultColWidth="9.140625" defaultRowHeight="15"/>
  <cols>
    <col min="1" max="1" width="5.00390625" style="1" customWidth="1"/>
    <col min="2" max="2" width="79.140625" style="1" customWidth="1"/>
    <col min="3" max="3" width="19.8515625" style="2" customWidth="1"/>
    <col min="4" max="4" width="30.421875" style="3" customWidth="1"/>
    <col min="5" max="16384" width="9.140625" style="1" customWidth="1"/>
  </cols>
  <sheetData>
    <row r="1" spans="1:4" ht="22.5">
      <c r="A1" s="38"/>
      <c r="B1" s="39" t="s">
        <v>90</v>
      </c>
      <c r="C1" s="229" t="s">
        <v>108</v>
      </c>
      <c r="D1" s="230"/>
    </row>
    <row r="2" spans="1:4" s="3" customFormat="1" ht="22.5">
      <c r="A2" s="40" t="s">
        <v>0</v>
      </c>
      <c r="B2" s="41" t="s">
        <v>1</v>
      </c>
      <c r="C2" s="41" t="s">
        <v>2</v>
      </c>
      <c r="D2" s="41" t="s">
        <v>4</v>
      </c>
    </row>
    <row r="3" spans="1:4" ht="22.5">
      <c r="A3" s="42" t="s">
        <v>12</v>
      </c>
      <c r="B3" s="42"/>
      <c r="C3" s="34"/>
      <c r="D3" s="41"/>
    </row>
    <row r="4" spans="1:4" ht="68.25">
      <c r="A4" s="40" t="s">
        <v>5</v>
      </c>
      <c r="B4" s="43" t="s">
        <v>93</v>
      </c>
      <c r="C4" s="40" t="s">
        <v>13</v>
      </c>
      <c r="D4" s="40" t="s">
        <v>14</v>
      </c>
    </row>
    <row r="5" spans="1:4" ht="22.5">
      <c r="A5" s="41" t="s">
        <v>11</v>
      </c>
      <c r="B5" s="44" t="s">
        <v>8</v>
      </c>
      <c r="C5" s="40"/>
      <c r="D5" s="40"/>
    </row>
    <row r="6" spans="1:4" ht="68.25">
      <c r="A6" s="40" t="s">
        <v>5</v>
      </c>
      <c r="B6" s="43" t="s">
        <v>88</v>
      </c>
      <c r="C6" s="40" t="s">
        <v>107</v>
      </c>
      <c r="D6" s="40" t="s">
        <v>89</v>
      </c>
    </row>
    <row r="7" spans="1:4" ht="22.5">
      <c r="A7" s="40"/>
      <c r="B7" s="43"/>
      <c r="C7" s="40"/>
      <c r="D7" s="40"/>
    </row>
    <row r="8" spans="1:4" ht="22.5">
      <c r="A8" s="231" t="s">
        <v>20</v>
      </c>
      <c r="B8" s="232"/>
      <c r="C8" s="40"/>
      <c r="D8" s="40"/>
    </row>
    <row r="9" spans="1:4" ht="68.25">
      <c r="A9" s="40" t="s">
        <v>21</v>
      </c>
      <c r="B9" s="43" t="s">
        <v>23</v>
      </c>
      <c r="C9" s="40" t="s">
        <v>22</v>
      </c>
      <c r="D9" s="40" t="s">
        <v>24</v>
      </c>
    </row>
    <row r="10" spans="1:4" ht="22.5">
      <c r="A10" s="233" t="s">
        <v>25</v>
      </c>
      <c r="B10" s="234"/>
      <c r="C10" s="40"/>
      <c r="D10" s="40"/>
    </row>
    <row r="11" spans="1:4" ht="45">
      <c r="A11" s="45" t="s">
        <v>5</v>
      </c>
      <c r="B11" s="43" t="s">
        <v>106</v>
      </c>
      <c r="C11" s="40" t="s">
        <v>105</v>
      </c>
      <c r="D11" s="40" t="s">
        <v>91</v>
      </c>
    </row>
    <row r="12" spans="1:4" ht="22.5">
      <c r="A12" s="227" t="s">
        <v>35</v>
      </c>
      <c r="B12" s="228"/>
      <c r="C12" s="40"/>
      <c r="D12" s="40"/>
    </row>
    <row r="13" spans="1:4" ht="45">
      <c r="A13" s="45" t="s">
        <v>5</v>
      </c>
      <c r="B13" s="43" t="s">
        <v>94</v>
      </c>
      <c r="C13" s="46" t="s">
        <v>52</v>
      </c>
      <c r="D13" s="40" t="s">
        <v>67</v>
      </c>
    </row>
    <row r="14" spans="1:4" ht="22.5">
      <c r="A14" s="227" t="s">
        <v>36</v>
      </c>
      <c r="B14" s="228"/>
      <c r="C14" s="40"/>
      <c r="D14" s="40"/>
    </row>
    <row r="15" spans="1:4" ht="45">
      <c r="A15" s="45" t="s">
        <v>5</v>
      </c>
      <c r="B15" s="43" t="s">
        <v>95</v>
      </c>
      <c r="C15" s="40" t="s">
        <v>37</v>
      </c>
      <c r="D15" s="40" t="s">
        <v>38</v>
      </c>
    </row>
    <row r="16" spans="1:4" ht="21" customHeight="1">
      <c r="A16" s="227" t="s">
        <v>42</v>
      </c>
      <c r="B16" s="228"/>
      <c r="C16" s="40"/>
      <c r="D16" s="40"/>
    </row>
    <row r="17" spans="1:4" ht="45">
      <c r="A17" s="45" t="s">
        <v>5</v>
      </c>
      <c r="B17" s="43" t="s">
        <v>96</v>
      </c>
      <c r="C17" s="46" t="s">
        <v>65</v>
      </c>
      <c r="D17" s="40" t="s">
        <v>38</v>
      </c>
    </row>
    <row r="18" spans="1:4" ht="22.5">
      <c r="A18" s="227" t="s">
        <v>97</v>
      </c>
      <c r="B18" s="228"/>
      <c r="C18" s="40"/>
      <c r="D18" s="40"/>
    </row>
    <row r="19" spans="1:4" ht="45">
      <c r="A19" s="45" t="s">
        <v>5</v>
      </c>
      <c r="B19" s="43" t="s">
        <v>98</v>
      </c>
      <c r="C19" s="46" t="s">
        <v>63</v>
      </c>
      <c r="D19" s="40" t="s">
        <v>64</v>
      </c>
    </row>
    <row r="20" spans="1:4" ht="22.5">
      <c r="A20" s="227" t="s">
        <v>99</v>
      </c>
      <c r="B20" s="228"/>
      <c r="C20" s="40"/>
      <c r="D20" s="40"/>
    </row>
    <row r="21" spans="1:4" ht="46.5" customHeight="1">
      <c r="A21" s="45" t="s">
        <v>5</v>
      </c>
      <c r="B21" s="43" t="s">
        <v>102</v>
      </c>
      <c r="C21" s="40" t="s">
        <v>92</v>
      </c>
      <c r="D21" s="40" t="s">
        <v>24</v>
      </c>
    </row>
    <row r="22" spans="1:4" ht="22.5">
      <c r="A22" s="227" t="s">
        <v>100</v>
      </c>
      <c r="B22" s="228"/>
      <c r="C22" s="40"/>
      <c r="D22" s="40"/>
    </row>
    <row r="23" spans="1:4" ht="45">
      <c r="A23" s="45" t="s">
        <v>5</v>
      </c>
      <c r="B23" s="43" t="s">
        <v>101</v>
      </c>
      <c r="C23" s="40" t="s">
        <v>37</v>
      </c>
      <c r="D23" s="40" t="s">
        <v>57</v>
      </c>
    </row>
    <row r="24" spans="1:4" ht="22.5">
      <c r="A24" s="227" t="s">
        <v>103</v>
      </c>
      <c r="B24" s="228"/>
      <c r="C24" s="40"/>
      <c r="D24" s="40"/>
    </row>
    <row r="25" spans="1:4" ht="68.25">
      <c r="A25" s="45" t="s">
        <v>5</v>
      </c>
      <c r="B25" s="43" t="s">
        <v>95</v>
      </c>
      <c r="C25" s="40" t="s">
        <v>87</v>
      </c>
      <c r="D25" s="40" t="s">
        <v>60</v>
      </c>
    </row>
    <row r="26" spans="1:4" ht="22.5">
      <c r="A26" s="227" t="s">
        <v>104</v>
      </c>
      <c r="B26" s="228"/>
      <c r="C26" s="40"/>
      <c r="D26" s="40"/>
    </row>
    <row r="27" spans="1:4" ht="45">
      <c r="A27" s="45" t="s">
        <v>5</v>
      </c>
      <c r="B27" s="43" t="s">
        <v>39</v>
      </c>
      <c r="C27" s="40" t="s">
        <v>66</v>
      </c>
      <c r="D27" s="40" t="s">
        <v>34</v>
      </c>
    </row>
    <row r="28" spans="1:4" ht="18">
      <c r="A28" s="11"/>
      <c r="B28" s="7"/>
      <c r="C28" s="5"/>
      <c r="D28" s="5"/>
    </row>
    <row r="29" spans="1:4" ht="18">
      <c r="A29" s="11"/>
      <c r="B29" s="7"/>
      <c r="C29" s="5"/>
      <c r="D29" s="5"/>
    </row>
    <row r="30" spans="1:4" ht="18">
      <c r="A30" s="11"/>
      <c r="B30" s="7"/>
      <c r="C30" s="5"/>
      <c r="D30" s="5"/>
    </row>
    <row r="31" spans="1:4" ht="18">
      <c r="A31" s="11"/>
      <c r="B31" s="7"/>
      <c r="C31" s="5"/>
      <c r="D31" s="5"/>
    </row>
    <row r="32" spans="1:4" ht="18">
      <c r="A32" s="11"/>
      <c r="B32" s="7"/>
      <c r="C32" s="5"/>
      <c r="D32" s="5"/>
    </row>
    <row r="33" spans="1:4" ht="18">
      <c r="A33" s="11"/>
      <c r="B33" s="7"/>
      <c r="C33" s="5"/>
      <c r="D33" s="5"/>
    </row>
    <row r="34" spans="1:4" ht="18">
      <c r="A34" s="11"/>
      <c r="B34" s="20"/>
      <c r="C34" s="5"/>
      <c r="D34" s="5"/>
    </row>
    <row r="35" spans="1:4" ht="18">
      <c r="A35" s="10"/>
      <c r="B35" s="7"/>
      <c r="C35" s="5"/>
      <c r="D35" s="5"/>
    </row>
    <row r="36" spans="1:4" ht="18">
      <c r="A36" s="11"/>
      <c r="B36" s="7"/>
      <c r="C36" s="5"/>
      <c r="D36" s="5"/>
    </row>
    <row r="37" spans="1:4" ht="18">
      <c r="A37" s="11"/>
      <c r="B37" s="7"/>
      <c r="C37" s="5"/>
      <c r="D37" s="5"/>
    </row>
    <row r="38" spans="1:4" ht="18">
      <c r="A38" s="11"/>
      <c r="B38" s="7"/>
      <c r="C38" s="5"/>
      <c r="D38" s="5"/>
    </row>
    <row r="39" spans="1:4" ht="18">
      <c r="A39" s="11"/>
      <c r="B39" s="7"/>
      <c r="C39" s="5"/>
      <c r="D39" s="5"/>
    </row>
    <row r="40" spans="1:4" ht="18">
      <c r="A40" s="11"/>
      <c r="B40" s="7"/>
      <c r="C40" s="5"/>
      <c r="D40" s="5"/>
    </row>
    <row r="41" spans="1:4" ht="18">
      <c r="A41" s="11"/>
      <c r="B41" s="11"/>
      <c r="C41" s="11"/>
      <c r="D41" s="11"/>
    </row>
    <row r="42" spans="1:4" ht="18">
      <c r="A42" s="11"/>
      <c r="B42" s="7"/>
      <c r="C42" s="5"/>
      <c r="D42" s="5"/>
    </row>
    <row r="43" spans="1:4" ht="18">
      <c r="A43" s="10"/>
      <c r="B43" s="7"/>
      <c r="C43" s="5"/>
      <c r="D43" s="5"/>
    </row>
    <row r="44" spans="1:4" ht="18">
      <c r="A44" s="14"/>
      <c r="B44" s="7"/>
      <c r="C44" s="5"/>
      <c r="D44" s="5"/>
    </row>
    <row r="45" spans="1:4" ht="18">
      <c r="A45" s="14"/>
      <c r="B45" s="7"/>
      <c r="C45" s="5"/>
      <c r="D45" s="5"/>
    </row>
    <row r="46" spans="1:4" ht="18">
      <c r="A46" s="14"/>
      <c r="B46" s="16"/>
      <c r="C46" s="17"/>
      <c r="D46" s="17"/>
    </row>
    <row r="47" spans="1:4" ht="18">
      <c r="A47" s="32"/>
      <c r="B47" s="16"/>
      <c r="C47" s="17"/>
      <c r="D47" s="17"/>
    </row>
    <row r="48" spans="1:4" ht="18">
      <c r="A48" s="15"/>
      <c r="B48" s="18"/>
      <c r="C48" s="19"/>
      <c r="D48" s="19"/>
    </row>
    <row r="49" spans="1:4" ht="18">
      <c r="A49" s="10"/>
      <c r="B49" s="7"/>
      <c r="C49" s="5"/>
      <c r="D49" s="5"/>
    </row>
    <row r="50" spans="1:4" ht="18">
      <c r="A50" s="5"/>
      <c r="B50" s="7"/>
      <c r="C50" s="5"/>
      <c r="D50" s="5"/>
    </row>
    <row r="51" spans="1:4" ht="18">
      <c r="A51" s="5"/>
      <c r="B51" s="7"/>
      <c r="C51" s="5"/>
      <c r="D51" s="5"/>
    </row>
    <row r="52" spans="1:4" ht="18">
      <c r="A52" s="5"/>
      <c r="B52" s="7"/>
      <c r="C52" s="5"/>
      <c r="D52" s="5"/>
    </row>
    <row r="53" spans="1:4" ht="18">
      <c r="A53" s="5"/>
      <c r="B53" s="7"/>
      <c r="C53" s="5"/>
      <c r="D53" s="8"/>
    </row>
    <row r="54" spans="1:4" ht="18">
      <c r="A54" s="5"/>
      <c r="B54" s="7"/>
      <c r="C54" s="5"/>
      <c r="D54" s="5"/>
    </row>
    <row r="55" spans="1:4" ht="18">
      <c r="A55" s="25"/>
      <c r="B55" s="7"/>
      <c r="C55" s="5"/>
      <c r="D55" s="5"/>
    </row>
    <row r="56" spans="1:4" ht="18">
      <c r="A56" s="5"/>
      <c r="B56" s="20"/>
      <c r="C56" s="5"/>
      <c r="D56" s="5"/>
    </row>
    <row r="57" spans="1:4" ht="18">
      <c r="A57" s="10"/>
      <c r="B57" s="7"/>
      <c r="C57" s="5"/>
      <c r="D57" s="5"/>
    </row>
    <row r="58" spans="1:4" ht="18">
      <c r="A58" s="11"/>
      <c r="B58" s="7"/>
      <c r="C58" s="5"/>
      <c r="D58" s="5"/>
    </row>
    <row r="59" spans="1:4" ht="18">
      <c r="A59" s="11"/>
      <c r="C59" s="5"/>
      <c r="D59" s="5"/>
    </row>
    <row r="60" spans="2:4" ht="18">
      <c r="B60" s="20"/>
      <c r="C60" s="5"/>
      <c r="D60" s="5"/>
    </row>
    <row r="61" spans="1:4" ht="18">
      <c r="A61" s="10"/>
      <c r="B61" s="7"/>
      <c r="C61" s="5"/>
      <c r="D61" s="5"/>
    </row>
    <row r="62" spans="1:4" ht="18">
      <c r="A62" s="5"/>
      <c r="B62" s="7"/>
      <c r="C62" s="5"/>
      <c r="D62" s="5"/>
    </row>
    <row r="63" spans="1:4" ht="18">
      <c r="A63" s="5"/>
      <c r="B63" s="7"/>
      <c r="C63" s="5"/>
      <c r="D63" s="8"/>
    </row>
    <row r="64" spans="1:4" ht="18">
      <c r="A64" s="5"/>
      <c r="B64" s="7"/>
      <c r="C64" s="5"/>
      <c r="D64" s="5"/>
    </row>
    <row r="65" spans="1:4" ht="18">
      <c r="A65" s="25"/>
      <c r="B65" s="20"/>
      <c r="C65" s="5"/>
      <c r="D65" s="5"/>
    </row>
    <row r="66" spans="1:4" ht="18">
      <c r="A66" s="10"/>
      <c r="B66" s="7"/>
      <c r="C66" s="5"/>
      <c r="D66" s="5"/>
    </row>
    <row r="67" spans="1:4" ht="18">
      <c r="A67" s="13"/>
      <c r="B67" s="7"/>
      <c r="C67" s="5"/>
      <c r="D67" s="5"/>
    </row>
    <row r="68" spans="1:4" ht="18">
      <c r="A68" s="13"/>
      <c r="B68" s="7"/>
      <c r="C68" s="5"/>
      <c r="D68" s="5"/>
    </row>
    <row r="69" spans="1:4" ht="18">
      <c r="A69" s="11"/>
      <c r="B69" s="20"/>
      <c r="C69" s="5"/>
      <c r="D69" s="5"/>
    </row>
    <row r="70" spans="1:4" ht="18">
      <c r="A70" s="10"/>
      <c r="B70" s="7"/>
      <c r="C70" s="5"/>
      <c r="D70" s="5"/>
    </row>
    <row r="71" spans="1:4" ht="18">
      <c r="A71" s="11"/>
      <c r="B71" s="7"/>
      <c r="C71" s="5"/>
      <c r="D71" s="5"/>
    </row>
    <row r="72" spans="1:4" ht="18">
      <c r="A72" s="11"/>
      <c r="B72" s="7"/>
      <c r="C72" s="5"/>
      <c r="D72" s="5"/>
    </row>
    <row r="73" spans="1:4" ht="18">
      <c r="A73" s="11"/>
      <c r="B73" s="7"/>
      <c r="C73" s="5"/>
      <c r="D73" s="5"/>
    </row>
    <row r="74" spans="1:4" ht="18">
      <c r="A74" s="11"/>
      <c r="B74" s="7"/>
      <c r="C74" s="5"/>
      <c r="D74" s="5"/>
    </row>
    <row r="75" spans="1:4" ht="18">
      <c r="A75" s="11"/>
      <c r="B75" s="20"/>
      <c r="C75" s="5"/>
      <c r="D75" s="5"/>
    </row>
    <row r="76" spans="1:4" ht="18">
      <c r="A76" s="10"/>
      <c r="B76" s="7"/>
      <c r="C76" s="5"/>
      <c r="D76" s="5"/>
    </row>
    <row r="77" spans="1:4" ht="18">
      <c r="A77" s="11"/>
      <c r="B77" s="7"/>
      <c r="D77" s="5"/>
    </row>
    <row r="78" spans="1:4" ht="18">
      <c r="A78" s="11"/>
      <c r="B78" s="7"/>
      <c r="C78" s="5"/>
      <c r="D78" s="5"/>
    </row>
    <row r="79" spans="1:4" ht="18">
      <c r="A79" s="11"/>
      <c r="B79" s="7"/>
      <c r="C79" s="5"/>
      <c r="D79" s="5"/>
    </row>
    <row r="80" spans="1:4" ht="18">
      <c r="A80" s="11"/>
      <c r="B80" s="20"/>
      <c r="C80" s="5"/>
      <c r="D80" s="5"/>
    </row>
    <row r="81" spans="1:4" ht="18">
      <c r="A81" s="10"/>
      <c r="B81" s="7"/>
      <c r="C81" s="5"/>
      <c r="D81" s="5"/>
    </row>
    <row r="82" spans="1:4" ht="18">
      <c r="A82" s="11"/>
      <c r="B82" s="7"/>
      <c r="C82" s="5"/>
      <c r="D82" s="5"/>
    </row>
    <row r="83" spans="1:4" ht="18">
      <c r="A83" s="11"/>
      <c r="B83" s="7"/>
      <c r="C83" s="5"/>
      <c r="D83" s="5"/>
    </row>
    <row r="84" spans="1:4" ht="18">
      <c r="A84" s="11"/>
      <c r="B84" s="20"/>
      <c r="C84" s="5"/>
      <c r="D84" s="5"/>
    </row>
    <row r="85" spans="1:4" ht="18">
      <c r="A85" s="10"/>
      <c r="B85" s="7"/>
      <c r="C85" s="5"/>
      <c r="D85" s="5"/>
    </row>
    <row r="86" spans="1:4" ht="18">
      <c r="A86" s="11"/>
      <c r="B86" s="7"/>
      <c r="C86" s="5"/>
      <c r="D86" s="5"/>
    </row>
    <row r="87" spans="1:4" ht="18">
      <c r="A87" s="11"/>
      <c r="C87" s="1"/>
      <c r="D87" s="1"/>
    </row>
    <row r="88" spans="2:4" ht="18">
      <c r="B88" s="7"/>
      <c r="C88" s="5"/>
      <c r="D88" s="5"/>
    </row>
    <row r="89" spans="1:4" ht="18">
      <c r="A89" s="11"/>
      <c r="B89" s="10"/>
      <c r="C89" s="5"/>
      <c r="D89" s="5"/>
    </row>
    <row r="90" spans="1:4" ht="18">
      <c r="A90" s="10"/>
      <c r="B90" s="7"/>
      <c r="C90" s="5"/>
      <c r="D90" s="5"/>
    </row>
    <row r="91" spans="1:4" ht="18">
      <c r="A91" s="11"/>
      <c r="B91" s="7"/>
      <c r="C91" s="5"/>
      <c r="D91" s="5"/>
    </row>
    <row r="92" spans="1:4" ht="18">
      <c r="A92" s="11"/>
      <c r="B92" s="7"/>
      <c r="C92" s="5"/>
      <c r="D92" s="5"/>
    </row>
    <row r="93" spans="1:4" ht="18">
      <c r="A93" s="11"/>
      <c r="B93" s="7"/>
      <c r="C93" s="5"/>
      <c r="D93" s="5"/>
    </row>
    <row r="94" spans="1:4" ht="18">
      <c r="A94" s="11"/>
      <c r="B94" s="20"/>
      <c r="C94" s="5"/>
      <c r="D94" s="5"/>
    </row>
    <row r="95" spans="1:4" ht="18">
      <c r="A95" s="10"/>
      <c r="B95" s="20"/>
      <c r="C95" s="5"/>
      <c r="D95" s="5"/>
    </row>
    <row r="96" spans="1:4" ht="18">
      <c r="A96" s="11"/>
      <c r="B96" s="11"/>
      <c r="C96" s="11"/>
      <c r="D96" s="5"/>
    </row>
    <row r="97" spans="1:4" ht="18">
      <c r="A97" s="11"/>
      <c r="B97" s="7"/>
      <c r="C97" s="5"/>
      <c r="D97" s="5"/>
    </row>
    <row r="98" spans="1:4" ht="18">
      <c r="A98" s="11"/>
      <c r="B98" s="7"/>
      <c r="C98" s="5"/>
      <c r="D98" s="5"/>
    </row>
    <row r="99" spans="1:4" ht="18">
      <c r="A99" s="11"/>
      <c r="B99" s="7"/>
      <c r="C99" s="5"/>
      <c r="D99" s="5"/>
    </row>
    <row r="100" spans="1:4" ht="18">
      <c r="A100" s="13"/>
      <c r="B100" s="7"/>
      <c r="C100" s="5"/>
      <c r="D100" s="5"/>
    </row>
    <row r="101" spans="1:4" ht="18">
      <c r="A101" s="11"/>
      <c r="B101" s="7"/>
      <c r="C101" s="5"/>
      <c r="D101" s="5"/>
    </row>
    <row r="102" spans="1:4" ht="18">
      <c r="A102" s="11"/>
      <c r="B102" s="22"/>
      <c r="C102" s="23"/>
      <c r="D102" s="23"/>
    </row>
    <row r="103" spans="1:4" ht="18">
      <c r="A103" s="21"/>
      <c r="B103" s="7"/>
      <c r="C103" s="5"/>
      <c r="D103" s="5"/>
    </row>
    <row r="104" spans="1:4" ht="18">
      <c r="A104" s="11"/>
      <c r="B104" s="7"/>
      <c r="C104" s="5"/>
      <c r="D104" s="5"/>
    </row>
    <row r="105" spans="1:4" ht="18">
      <c r="A105" s="11"/>
      <c r="B105" s="7"/>
      <c r="C105" s="5"/>
      <c r="D105" s="5"/>
    </row>
    <row r="106" spans="1:4" ht="18">
      <c r="A106" s="11"/>
      <c r="B106" s="7"/>
      <c r="C106" s="5"/>
      <c r="D106" s="5"/>
    </row>
    <row r="107" spans="1:4" ht="18">
      <c r="A107" s="11"/>
      <c r="B107" s="10"/>
      <c r="C107" s="11"/>
      <c r="D107" s="23"/>
    </row>
    <row r="108" spans="1:4" ht="18">
      <c r="A108" s="10"/>
      <c r="B108" s="11"/>
      <c r="C108" s="11"/>
      <c r="D108" s="23"/>
    </row>
    <row r="109" spans="1:4" ht="18">
      <c r="A109" s="11"/>
      <c r="B109" s="11"/>
      <c r="C109" s="11"/>
      <c r="D109" s="25"/>
    </row>
    <row r="110" spans="1:4" ht="18">
      <c r="A110" s="11"/>
      <c r="B110" s="23"/>
      <c r="C110" s="11"/>
      <c r="D110" s="23"/>
    </row>
    <row r="111" spans="1:4" ht="18">
      <c r="A111" s="11"/>
      <c r="B111" s="10"/>
      <c r="C111" s="11"/>
      <c r="D111" s="23"/>
    </row>
    <row r="112" spans="1:4" ht="18">
      <c r="A112" s="10"/>
      <c r="B112" s="11"/>
      <c r="C112" s="11"/>
      <c r="D112" s="1"/>
    </row>
    <row r="113" spans="1:4" ht="18">
      <c r="A113" s="11"/>
      <c r="B113" s="7"/>
      <c r="C113" s="5"/>
      <c r="D113" s="5"/>
    </row>
    <row r="114" spans="1:4" ht="18">
      <c r="A114" s="11"/>
      <c r="B114" s="22"/>
      <c r="C114" s="23"/>
      <c r="D114" s="23"/>
    </row>
    <row r="115" spans="1:4" ht="18">
      <c r="A115" s="10"/>
      <c r="B115" s="11"/>
      <c r="C115" s="11"/>
      <c r="D115" s="5"/>
    </row>
    <row r="116" spans="1:4" ht="18">
      <c r="A116" s="11"/>
      <c r="B116" s="7"/>
      <c r="C116" s="5"/>
      <c r="D116" s="5"/>
    </row>
    <row r="117" spans="1:4" ht="18">
      <c r="A117" s="11"/>
      <c r="B117" s="6"/>
      <c r="C117" s="12"/>
      <c r="D117" s="5"/>
    </row>
    <row r="118" spans="1:4" ht="18">
      <c r="A118" s="6"/>
      <c r="B118" s="7"/>
      <c r="C118" s="5"/>
      <c r="D118" s="5"/>
    </row>
    <row r="119" spans="1:4" ht="18">
      <c r="A119" s="5"/>
      <c r="B119" s="7"/>
      <c r="C119" s="5"/>
      <c r="D119" s="5"/>
    </row>
    <row r="120" spans="1:4" ht="18">
      <c r="A120" s="5"/>
      <c r="B120" s="7"/>
      <c r="C120" s="5"/>
      <c r="D120" s="5"/>
    </row>
    <row r="121" spans="1:4" ht="18">
      <c r="A121" s="5"/>
      <c r="B121" s="7"/>
      <c r="C121" s="5"/>
      <c r="D121" s="1"/>
    </row>
    <row r="122" spans="1:4" ht="18">
      <c r="A122" s="25"/>
      <c r="B122" s="22"/>
      <c r="C122" s="23"/>
      <c r="D122" s="23"/>
    </row>
    <row r="123" spans="1:4" ht="18">
      <c r="A123" s="10"/>
      <c r="B123" s="23"/>
      <c r="C123" s="24"/>
      <c r="D123" s="26"/>
    </row>
    <row r="124" spans="1:4" ht="18">
      <c r="A124" s="11"/>
      <c r="B124" s="23"/>
      <c r="C124" s="23"/>
      <c r="D124" s="26"/>
    </row>
    <row r="125" spans="1:4" ht="18">
      <c r="A125" s="11"/>
      <c r="B125" s="23"/>
      <c r="C125" s="23"/>
      <c r="D125" s="26"/>
    </row>
    <row r="126" spans="1:4" ht="18">
      <c r="A126" s="11"/>
      <c r="B126" s="23"/>
      <c r="C126" s="23"/>
      <c r="D126" s="26"/>
    </row>
    <row r="127" spans="1:4" ht="18">
      <c r="A127" s="11"/>
      <c r="B127" s="23"/>
      <c r="C127" s="23"/>
      <c r="D127" s="26"/>
    </row>
    <row r="128" spans="1:4" ht="18">
      <c r="A128" s="11"/>
      <c r="B128" s="22"/>
      <c r="C128" s="23"/>
      <c r="D128" s="23"/>
    </row>
    <row r="129" spans="1:4" ht="18">
      <c r="A129" s="27"/>
      <c r="B129" s="16"/>
      <c r="C129" s="17"/>
      <c r="D129" s="17"/>
    </row>
    <row r="130" spans="1:4" ht="18">
      <c r="A130" s="15"/>
      <c r="B130" s="16"/>
      <c r="C130" s="17"/>
      <c r="D130" s="17"/>
    </row>
    <row r="131" spans="1:4" ht="18">
      <c r="A131" s="15"/>
      <c r="B131" s="16"/>
      <c r="C131" s="17"/>
      <c r="D131" s="17"/>
    </row>
    <row r="132" spans="1:4" ht="18">
      <c r="A132" s="15"/>
      <c r="B132" s="7"/>
      <c r="C132" s="5"/>
      <c r="D132" s="5"/>
    </row>
    <row r="133" spans="1:4" ht="18">
      <c r="A133" s="11"/>
      <c r="B133" s="31"/>
      <c r="C133" s="17"/>
      <c r="D133" s="17"/>
    </row>
    <row r="134" spans="1:4" ht="18">
      <c r="A134" s="30"/>
      <c r="B134" s="16"/>
      <c r="C134" s="17"/>
      <c r="D134" s="17"/>
    </row>
    <row r="135" spans="1:4" ht="18">
      <c r="A135" s="15"/>
      <c r="B135" s="16"/>
      <c r="C135" s="17"/>
      <c r="D135" s="17"/>
    </row>
    <row r="136" spans="1:4" ht="18">
      <c r="A136" s="15"/>
      <c r="B136" s="16"/>
      <c r="C136" s="17"/>
      <c r="D136" s="17"/>
    </row>
    <row r="137" spans="1:4" ht="18">
      <c r="A137" s="15"/>
      <c r="B137" s="7"/>
      <c r="C137" s="5"/>
      <c r="D137" s="5"/>
    </row>
    <row r="138" spans="1:4" ht="18">
      <c r="A138" s="11"/>
      <c r="B138" s="10"/>
      <c r="C138" s="11"/>
      <c r="D138" s="23"/>
    </row>
    <row r="139" spans="1:4" ht="18">
      <c r="A139" s="10"/>
      <c r="B139" s="11"/>
      <c r="C139" s="11"/>
      <c r="D139" s="23"/>
    </row>
    <row r="140" spans="1:4" ht="18">
      <c r="A140" s="15"/>
      <c r="B140" s="11"/>
      <c r="C140" s="11"/>
      <c r="D140" s="23"/>
    </row>
    <row r="141" spans="1:4" ht="18">
      <c r="A141" s="15"/>
      <c r="B141" s="33"/>
      <c r="C141" s="11"/>
      <c r="D141" s="23"/>
    </row>
    <row r="142" spans="1:4" ht="18">
      <c r="A142" s="11"/>
      <c r="B142" s="28"/>
      <c r="C142" s="11"/>
      <c r="D142" s="23"/>
    </row>
    <row r="143" spans="1:4" ht="18">
      <c r="A143" s="10"/>
      <c r="B143" s="29"/>
      <c r="C143" s="11"/>
      <c r="D143" s="23"/>
    </row>
    <row r="144" spans="1:4" ht="18">
      <c r="A144" s="11"/>
      <c r="B144" s="29"/>
      <c r="C144" s="11"/>
      <c r="D144" s="23"/>
    </row>
    <row r="145" spans="1:4" ht="18">
      <c r="A145" s="11"/>
      <c r="B145" s="29"/>
      <c r="C145" s="11"/>
      <c r="D145" s="23"/>
    </row>
    <row r="146" spans="1:4" ht="18">
      <c r="A146" s="11"/>
      <c r="B146" s="29"/>
      <c r="C146" s="11"/>
      <c r="D146" s="23"/>
    </row>
    <row r="147" spans="1:4" ht="18">
      <c r="A147" s="11"/>
      <c r="B147" s="11"/>
      <c r="C147" s="11"/>
      <c r="D147" s="11"/>
    </row>
    <row r="148" spans="1:4" ht="18">
      <c r="A148" s="11"/>
      <c r="B148" s="10"/>
      <c r="C148" s="5"/>
      <c r="D148" s="5"/>
    </row>
    <row r="149" spans="1:4" ht="18">
      <c r="A149" s="10"/>
      <c r="B149" s="11"/>
      <c r="C149" s="5"/>
      <c r="D149" s="5"/>
    </row>
    <row r="150" spans="1:4" ht="18">
      <c r="A150" s="11"/>
      <c r="B150" s="23"/>
      <c r="C150" s="11"/>
      <c r="D150" s="12"/>
    </row>
    <row r="151" spans="1:4" ht="18">
      <c r="A151" s="11"/>
      <c r="B151" s="23"/>
      <c r="C151" s="11"/>
      <c r="D151" s="12"/>
    </row>
    <row r="152" spans="1:4" ht="18">
      <c r="A152" s="11"/>
      <c r="B152" s="23"/>
      <c r="C152" s="11"/>
      <c r="D152" s="12"/>
    </row>
    <row r="153" spans="1:4" ht="18">
      <c r="A153" s="11"/>
      <c r="B153" s="23"/>
      <c r="C153" s="11"/>
      <c r="D153" s="12"/>
    </row>
    <row r="154" spans="1:4" ht="18">
      <c r="A154" s="11"/>
      <c r="B154" s="10"/>
      <c r="C154" s="11"/>
      <c r="D154" s="12"/>
    </row>
    <row r="155" spans="1:4" ht="18">
      <c r="A155" s="10"/>
      <c r="B155" s="23"/>
      <c r="C155" s="11"/>
      <c r="D155" s="12"/>
    </row>
    <row r="156" spans="1:4" ht="18">
      <c r="A156" s="11"/>
      <c r="B156" s="23"/>
      <c r="C156" s="11"/>
      <c r="D156" s="12"/>
    </row>
    <row r="157" spans="1:4" ht="18">
      <c r="A157" s="11"/>
      <c r="B157" s="11"/>
      <c r="C157" s="11"/>
      <c r="D157" s="11"/>
    </row>
    <row r="158" spans="1:4" ht="18">
      <c r="A158" s="11"/>
      <c r="B158" s="20"/>
      <c r="C158" s="5"/>
      <c r="D158" s="5"/>
    </row>
    <row r="159" spans="1:4" ht="18">
      <c r="A159" s="10"/>
      <c r="B159" s="7"/>
      <c r="C159" s="5"/>
      <c r="D159" s="5"/>
    </row>
    <row r="160" spans="1:4" ht="18">
      <c r="A160" s="11"/>
      <c r="B160" s="7"/>
      <c r="C160" s="5"/>
      <c r="D160" s="5"/>
    </row>
    <row r="161" spans="1:4" ht="18">
      <c r="A161" s="11"/>
      <c r="B161" s="7"/>
      <c r="C161" s="5"/>
      <c r="D161" s="5"/>
    </row>
    <row r="162" spans="1:4" ht="18">
      <c r="A162" s="11"/>
      <c r="B162" s="11"/>
      <c r="C162" s="11"/>
      <c r="D162" s="11"/>
    </row>
    <row r="163" spans="1:4" ht="18">
      <c r="A163" s="11"/>
      <c r="B163" s="11"/>
      <c r="C163" s="11"/>
      <c r="D163" s="11"/>
    </row>
    <row r="164" spans="1:4" ht="18">
      <c r="A164" s="11"/>
      <c r="C164" s="1"/>
      <c r="D164" s="1"/>
    </row>
    <row r="165" spans="3:4" ht="18">
      <c r="C165" s="1"/>
      <c r="D165" s="1"/>
    </row>
    <row r="166" spans="3:4" ht="18">
      <c r="C166" s="1"/>
      <c r="D166" s="1"/>
    </row>
    <row r="167" spans="3:4" ht="18">
      <c r="C167" s="1"/>
      <c r="D167" s="1"/>
    </row>
    <row r="168" spans="3:4" ht="18">
      <c r="C168" s="1"/>
      <c r="D168" s="1"/>
    </row>
    <row r="169" spans="3:4" ht="18">
      <c r="C169" s="1"/>
      <c r="D169" s="1"/>
    </row>
    <row r="170" spans="3:4" ht="18">
      <c r="C170" s="1"/>
      <c r="D170" s="1"/>
    </row>
    <row r="171" spans="3:4" ht="18">
      <c r="C171" s="1"/>
      <c r="D171" s="1"/>
    </row>
    <row r="172" spans="3:4" ht="18">
      <c r="C172" s="1"/>
      <c r="D172" s="1"/>
    </row>
    <row r="173" spans="3:4" ht="18">
      <c r="C173" s="1"/>
      <c r="D173" s="1"/>
    </row>
    <row r="174" spans="3:4" ht="18">
      <c r="C174" s="1"/>
      <c r="D174" s="1"/>
    </row>
    <row r="175" spans="3:4" ht="18">
      <c r="C175" s="1"/>
      <c r="D175" s="1"/>
    </row>
    <row r="176" spans="3:4" ht="18">
      <c r="C176" s="1"/>
      <c r="D176" s="1"/>
    </row>
    <row r="177" spans="3:4" ht="18">
      <c r="C177" s="1"/>
      <c r="D177" s="1"/>
    </row>
    <row r="178" spans="3:4" ht="18">
      <c r="C178" s="1"/>
      <c r="D178" s="1"/>
    </row>
    <row r="179" spans="3:4" ht="18">
      <c r="C179" s="1"/>
      <c r="D179" s="1"/>
    </row>
    <row r="180" spans="3:4" ht="18">
      <c r="C180" s="1"/>
      <c r="D180" s="1"/>
    </row>
    <row r="181" spans="3:4" ht="18">
      <c r="C181" s="1"/>
      <c r="D181" s="1"/>
    </row>
    <row r="182" spans="3:4" ht="18">
      <c r="C182" s="1"/>
      <c r="D182" s="1"/>
    </row>
    <row r="183" spans="3:4" ht="18">
      <c r="C183" s="1"/>
      <c r="D183" s="1"/>
    </row>
    <row r="184" spans="3:4" ht="18">
      <c r="C184" s="1"/>
      <c r="D184" s="1"/>
    </row>
    <row r="185" spans="3:4" ht="18">
      <c r="C185" s="1"/>
      <c r="D185" s="1"/>
    </row>
    <row r="186" spans="3:4" ht="18">
      <c r="C186" s="1"/>
      <c r="D186" s="1"/>
    </row>
    <row r="187" spans="3:4" ht="18">
      <c r="C187" s="1"/>
      <c r="D187" s="1"/>
    </row>
    <row r="188" spans="3:4" ht="18">
      <c r="C188" s="1"/>
      <c r="D188" s="1"/>
    </row>
    <row r="189" spans="3:4" ht="18">
      <c r="C189" s="1"/>
      <c r="D189" s="1"/>
    </row>
    <row r="190" spans="3:4" ht="18">
      <c r="C190" s="1"/>
      <c r="D190" s="1"/>
    </row>
    <row r="191" spans="3:4" ht="18">
      <c r="C191" s="1"/>
      <c r="D191" s="1"/>
    </row>
    <row r="192" spans="3:4" ht="18">
      <c r="C192" s="1"/>
      <c r="D192" s="1"/>
    </row>
    <row r="193" spans="3:4" ht="18">
      <c r="C193" s="1"/>
      <c r="D193" s="1"/>
    </row>
    <row r="194" spans="3:4" ht="18">
      <c r="C194" s="1"/>
      <c r="D194" s="1"/>
    </row>
    <row r="195" spans="3:4" ht="18">
      <c r="C195" s="1"/>
      <c r="D195" s="1"/>
    </row>
    <row r="196" spans="3:4" ht="18">
      <c r="C196" s="1"/>
      <c r="D196" s="1"/>
    </row>
    <row r="197" spans="3:4" ht="18">
      <c r="C197" s="1"/>
      <c r="D197" s="1"/>
    </row>
    <row r="198" spans="3:4" ht="18">
      <c r="C198" s="1"/>
      <c r="D198" s="1"/>
    </row>
    <row r="199" spans="3:4" ht="18">
      <c r="C199" s="1"/>
      <c r="D199" s="1"/>
    </row>
    <row r="200" spans="3:4" ht="18">
      <c r="C200" s="1"/>
      <c r="D200" s="1"/>
    </row>
    <row r="201" spans="3:4" ht="18">
      <c r="C201" s="1"/>
      <c r="D201" s="1"/>
    </row>
    <row r="202" spans="3:4" ht="18">
      <c r="C202" s="1"/>
      <c r="D202" s="1"/>
    </row>
    <row r="203" spans="3:4" ht="18">
      <c r="C203" s="1"/>
      <c r="D203" s="1"/>
    </row>
    <row r="204" spans="3:4" ht="18">
      <c r="C204" s="1"/>
      <c r="D204" s="1"/>
    </row>
    <row r="205" spans="3:4" ht="18">
      <c r="C205" s="1"/>
      <c r="D205" s="1"/>
    </row>
    <row r="206" spans="3:4" ht="18">
      <c r="C206" s="1"/>
      <c r="D206" s="1"/>
    </row>
    <row r="207" spans="3:4" ht="18">
      <c r="C207" s="1"/>
      <c r="D207" s="1"/>
    </row>
    <row r="208" spans="3:4" ht="18">
      <c r="C208" s="1"/>
      <c r="D208" s="1"/>
    </row>
    <row r="209" spans="3:4" ht="18">
      <c r="C209" s="1"/>
      <c r="D209" s="1"/>
    </row>
    <row r="210" spans="3:4" ht="18">
      <c r="C210" s="1"/>
      <c r="D210" s="1"/>
    </row>
    <row r="211" spans="3:4" ht="18">
      <c r="C211" s="1"/>
      <c r="D211" s="1"/>
    </row>
    <row r="212" spans="3:4" ht="18">
      <c r="C212" s="1"/>
      <c r="D212" s="1"/>
    </row>
    <row r="213" spans="3:4" ht="18">
      <c r="C213" s="1"/>
      <c r="D213" s="1"/>
    </row>
    <row r="214" spans="3:4" ht="18">
      <c r="C214" s="1"/>
      <c r="D214" s="1"/>
    </row>
    <row r="215" spans="3:4" ht="18">
      <c r="C215" s="1"/>
      <c r="D215" s="1"/>
    </row>
    <row r="216" spans="3:4" ht="18">
      <c r="C216" s="1"/>
      <c r="D216" s="1"/>
    </row>
    <row r="217" spans="3:4" ht="18">
      <c r="C217" s="1"/>
      <c r="D217" s="1"/>
    </row>
    <row r="218" spans="3:4" ht="18">
      <c r="C218" s="1"/>
      <c r="D218" s="1"/>
    </row>
    <row r="219" spans="3:4" ht="18">
      <c r="C219" s="1"/>
      <c r="D219" s="1"/>
    </row>
    <row r="220" spans="3:4" ht="18">
      <c r="C220" s="1"/>
      <c r="D220" s="1"/>
    </row>
    <row r="221" spans="3:4" ht="18">
      <c r="C221" s="1"/>
      <c r="D221" s="1"/>
    </row>
    <row r="222" spans="3:4" ht="18">
      <c r="C222" s="1"/>
      <c r="D222" s="1"/>
    </row>
    <row r="223" spans="3:4" ht="18">
      <c r="C223" s="1"/>
      <c r="D223" s="1"/>
    </row>
    <row r="224" spans="3:4" ht="18">
      <c r="C224" s="1"/>
      <c r="D224" s="1"/>
    </row>
    <row r="225" spans="3:4" ht="18">
      <c r="C225" s="1"/>
      <c r="D225" s="1"/>
    </row>
    <row r="226" spans="3:4" ht="18">
      <c r="C226" s="1"/>
      <c r="D226" s="1"/>
    </row>
    <row r="227" spans="3:4" ht="18">
      <c r="C227" s="1"/>
      <c r="D227" s="1"/>
    </row>
    <row r="228" spans="3:4" ht="18">
      <c r="C228" s="1"/>
      <c r="D228" s="1"/>
    </row>
    <row r="229" spans="3:4" ht="18">
      <c r="C229" s="1"/>
      <c r="D229" s="1"/>
    </row>
    <row r="230" spans="3:4" ht="18">
      <c r="C230" s="1"/>
      <c r="D230" s="1"/>
    </row>
    <row r="231" spans="3:4" ht="18">
      <c r="C231" s="1"/>
      <c r="D231" s="1"/>
    </row>
    <row r="232" spans="3:4" ht="18">
      <c r="C232" s="1"/>
      <c r="D232" s="1"/>
    </row>
    <row r="233" spans="3:4" ht="18">
      <c r="C233" s="1"/>
      <c r="D233" s="1"/>
    </row>
    <row r="234" spans="3:4" ht="18">
      <c r="C234" s="1"/>
      <c r="D234" s="1"/>
    </row>
    <row r="235" spans="3:4" ht="18">
      <c r="C235" s="1"/>
      <c r="D235" s="1"/>
    </row>
    <row r="236" spans="3:4" ht="18">
      <c r="C236" s="1"/>
      <c r="D236" s="1"/>
    </row>
    <row r="237" spans="3:4" ht="18">
      <c r="C237" s="1"/>
      <c r="D237" s="1"/>
    </row>
    <row r="238" spans="3:4" ht="18">
      <c r="C238" s="1"/>
      <c r="D238" s="1"/>
    </row>
    <row r="239" spans="3:4" ht="18">
      <c r="C239" s="1"/>
      <c r="D239" s="1"/>
    </row>
    <row r="240" spans="3:4" ht="18">
      <c r="C240" s="1"/>
      <c r="D240" s="1"/>
    </row>
    <row r="241" spans="3:4" ht="18">
      <c r="C241" s="1"/>
      <c r="D241" s="1"/>
    </row>
    <row r="242" spans="3:4" ht="18">
      <c r="C242" s="1"/>
      <c r="D242" s="1"/>
    </row>
    <row r="243" spans="3:4" ht="18">
      <c r="C243" s="1"/>
      <c r="D243" s="1"/>
    </row>
    <row r="244" spans="3:4" ht="18">
      <c r="C244" s="1"/>
      <c r="D244" s="1"/>
    </row>
    <row r="245" spans="3:4" ht="18">
      <c r="C245" s="1"/>
      <c r="D245" s="1"/>
    </row>
    <row r="246" spans="3:4" ht="18">
      <c r="C246" s="1"/>
      <c r="D246" s="1"/>
    </row>
    <row r="247" spans="3:4" ht="18">
      <c r="C247" s="1"/>
      <c r="D247" s="1"/>
    </row>
    <row r="248" spans="3:4" ht="18">
      <c r="C248" s="1"/>
      <c r="D248" s="1"/>
    </row>
    <row r="249" spans="3:4" ht="18">
      <c r="C249" s="1"/>
      <c r="D249" s="1"/>
    </row>
    <row r="250" spans="3:4" ht="18">
      <c r="C250" s="1"/>
      <c r="D250" s="1"/>
    </row>
    <row r="251" spans="3:4" ht="18">
      <c r="C251" s="1"/>
      <c r="D251" s="1"/>
    </row>
    <row r="252" spans="3:4" ht="18">
      <c r="C252" s="1"/>
      <c r="D252" s="1"/>
    </row>
    <row r="253" spans="3:4" ht="18">
      <c r="C253" s="1"/>
      <c r="D253" s="1"/>
    </row>
    <row r="254" spans="3:4" ht="18">
      <c r="C254" s="1"/>
      <c r="D254" s="1"/>
    </row>
    <row r="255" spans="3:4" ht="18">
      <c r="C255" s="1"/>
      <c r="D255" s="1"/>
    </row>
    <row r="256" spans="3:4" ht="18">
      <c r="C256" s="1"/>
      <c r="D256" s="1"/>
    </row>
    <row r="257" spans="3:4" ht="18">
      <c r="C257" s="1"/>
      <c r="D257" s="1"/>
    </row>
    <row r="258" spans="3:4" ht="18">
      <c r="C258" s="1"/>
      <c r="D258" s="1"/>
    </row>
    <row r="259" spans="3:4" ht="18">
      <c r="C259" s="1"/>
      <c r="D259" s="1"/>
    </row>
    <row r="260" spans="3:4" ht="18">
      <c r="C260" s="1"/>
      <c r="D260" s="1"/>
    </row>
    <row r="261" spans="3:4" ht="18">
      <c r="C261" s="1"/>
      <c r="D261" s="1"/>
    </row>
    <row r="262" spans="3:4" ht="18">
      <c r="C262" s="1"/>
      <c r="D262" s="1"/>
    </row>
    <row r="263" spans="3:4" ht="18">
      <c r="C263" s="1"/>
      <c r="D263" s="1"/>
    </row>
    <row r="264" spans="3:4" ht="18">
      <c r="C264" s="1"/>
      <c r="D264" s="1"/>
    </row>
    <row r="265" spans="3:4" ht="18">
      <c r="C265" s="1"/>
      <c r="D265" s="1"/>
    </row>
    <row r="266" spans="3:4" ht="18">
      <c r="C266" s="1"/>
      <c r="D266" s="1"/>
    </row>
    <row r="267" spans="3:4" ht="18">
      <c r="C267" s="1"/>
      <c r="D267" s="1"/>
    </row>
    <row r="268" spans="3:4" ht="18">
      <c r="C268" s="1"/>
      <c r="D268" s="1"/>
    </row>
  </sheetData>
  <sheetProtection/>
  <mergeCells count="11">
    <mergeCell ref="C1:D1"/>
    <mergeCell ref="A8:B8"/>
    <mergeCell ref="A10:B10"/>
    <mergeCell ref="A12:B12"/>
    <mergeCell ref="A20:B20"/>
    <mergeCell ref="A22:B22"/>
    <mergeCell ref="A14:B14"/>
    <mergeCell ref="A16:B16"/>
    <mergeCell ref="A18:B18"/>
    <mergeCell ref="A24:B24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0"/>
  <sheetViews>
    <sheetView zoomScale="80" zoomScaleNormal="80" zoomScalePageLayoutView="0" workbookViewId="0" topLeftCell="A1">
      <pane ySplit="2" topLeftCell="A3" activePane="bottomLeft" state="frozen"/>
      <selection pane="topLeft" activeCell="C1" sqref="C1"/>
      <selection pane="bottomLeft" activeCell="B22" sqref="B22"/>
    </sheetView>
  </sheetViews>
  <sheetFormatPr defaultColWidth="9.140625" defaultRowHeight="15"/>
  <cols>
    <col min="1" max="1" width="7.7109375" style="1" customWidth="1"/>
    <col min="2" max="2" width="93.8515625" style="1" customWidth="1"/>
    <col min="3" max="3" width="42.7109375" style="2" customWidth="1"/>
    <col min="4" max="4" width="30.421875" style="3" customWidth="1"/>
    <col min="5" max="16384" width="9.140625" style="1" customWidth="1"/>
  </cols>
  <sheetData>
    <row r="1" spans="1:4" ht="22.5">
      <c r="A1" s="38"/>
      <c r="B1" s="39" t="s">
        <v>109</v>
      </c>
      <c r="C1" s="229"/>
      <c r="D1" s="230"/>
    </row>
    <row r="2" spans="1:4" s="3" customFormat="1" ht="22.5">
      <c r="A2" s="40" t="s">
        <v>0</v>
      </c>
      <c r="B2" s="41" t="s">
        <v>1</v>
      </c>
      <c r="C2" s="41" t="s">
        <v>2</v>
      </c>
      <c r="D2" s="41" t="s">
        <v>4</v>
      </c>
    </row>
    <row r="3" spans="1:4" ht="22.5">
      <c r="A3" s="235" t="s">
        <v>110</v>
      </c>
      <c r="B3" s="241"/>
      <c r="C3" s="241"/>
      <c r="D3" s="242"/>
    </row>
    <row r="4" spans="1:4" ht="45">
      <c r="A4" s="40" t="s">
        <v>5</v>
      </c>
      <c r="B4" s="43" t="s">
        <v>111</v>
      </c>
      <c r="C4" s="40" t="s">
        <v>112</v>
      </c>
      <c r="D4" s="40" t="s">
        <v>113</v>
      </c>
    </row>
    <row r="5" spans="1:4" ht="22.5">
      <c r="A5" s="40" t="s">
        <v>6</v>
      </c>
      <c r="B5" s="43" t="s">
        <v>114</v>
      </c>
      <c r="C5" s="40" t="s">
        <v>115</v>
      </c>
      <c r="D5" s="40" t="s">
        <v>113</v>
      </c>
    </row>
    <row r="6" spans="1:4" ht="45">
      <c r="A6" s="40" t="s">
        <v>7</v>
      </c>
      <c r="B6" s="43" t="s">
        <v>116</v>
      </c>
      <c r="C6" s="40" t="s">
        <v>117</v>
      </c>
      <c r="D6" s="40" t="s">
        <v>113</v>
      </c>
    </row>
    <row r="7" spans="1:4" ht="45">
      <c r="A7" s="40" t="s">
        <v>9</v>
      </c>
      <c r="B7" s="43" t="s">
        <v>118</v>
      </c>
      <c r="C7" s="40" t="s">
        <v>119</v>
      </c>
      <c r="D7" s="40" t="s">
        <v>113</v>
      </c>
    </row>
    <row r="8" spans="1:4" ht="23.25" customHeight="1">
      <c r="A8" s="243" t="s">
        <v>120</v>
      </c>
      <c r="B8" s="244"/>
      <c r="C8" s="244"/>
      <c r="D8" s="245"/>
    </row>
    <row r="9" spans="1:4" ht="45">
      <c r="A9" s="40" t="s">
        <v>121</v>
      </c>
      <c r="B9" s="43" t="s">
        <v>122</v>
      </c>
      <c r="C9" s="40" t="s">
        <v>123</v>
      </c>
      <c r="D9" s="40" t="s">
        <v>113</v>
      </c>
    </row>
    <row r="10" spans="1:4" ht="45">
      <c r="A10" s="45" t="s">
        <v>124</v>
      </c>
      <c r="B10" s="43" t="s">
        <v>125</v>
      </c>
      <c r="C10" s="40" t="s">
        <v>126</v>
      </c>
      <c r="D10" s="40" t="s">
        <v>113</v>
      </c>
    </row>
    <row r="11" spans="1:4" ht="45">
      <c r="A11" s="45" t="s">
        <v>127</v>
      </c>
      <c r="B11" s="43" t="s">
        <v>128</v>
      </c>
      <c r="C11" s="46" t="s">
        <v>129</v>
      </c>
      <c r="D11" s="40" t="s">
        <v>113</v>
      </c>
    </row>
    <row r="12" spans="1:4" ht="45">
      <c r="A12" s="45" t="s">
        <v>130</v>
      </c>
      <c r="B12" s="43" t="s">
        <v>131</v>
      </c>
      <c r="C12" s="40" t="s">
        <v>132</v>
      </c>
      <c r="D12" s="40" t="s">
        <v>113</v>
      </c>
    </row>
    <row r="13" spans="1:4" ht="45">
      <c r="A13" s="45" t="s">
        <v>133</v>
      </c>
      <c r="B13" s="43" t="s">
        <v>141</v>
      </c>
      <c r="C13" s="46" t="s">
        <v>134</v>
      </c>
      <c r="D13" s="40" t="s">
        <v>113</v>
      </c>
    </row>
    <row r="14" spans="1:4" ht="45">
      <c r="A14" s="45" t="s">
        <v>142</v>
      </c>
      <c r="B14" s="43" t="s">
        <v>143</v>
      </c>
      <c r="C14" s="46" t="s">
        <v>144</v>
      </c>
      <c r="D14" s="40" t="s">
        <v>145</v>
      </c>
    </row>
    <row r="15" spans="1:4" ht="46.5" customHeight="1">
      <c r="A15" s="45" t="s">
        <v>146</v>
      </c>
      <c r="B15" s="43" t="s">
        <v>147</v>
      </c>
      <c r="C15" s="40" t="s">
        <v>10</v>
      </c>
      <c r="D15" s="40" t="s">
        <v>148</v>
      </c>
    </row>
    <row r="16" spans="1:4" ht="23.25" customHeight="1">
      <c r="A16" s="47"/>
      <c r="B16" s="241" t="s">
        <v>149</v>
      </c>
      <c r="C16" s="241"/>
      <c r="D16" s="242"/>
    </row>
    <row r="17" spans="1:4" ht="45">
      <c r="A17" s="45" t="s">
        <v>150</v>
      </c>
      <c r="B17" s="43" t="s">
        <v>151</v>
      </c>
      <c r="C17" s="40" t="s">
        <v>152</v>
      </c>
      <c r="D17" s="40" t="s">
        <v>148</v>
      </c>
    </row>
    <row r="18" spans="1:4" ht="45">
      <c r="A18" s="45" t="s">
        <v>153</v>
      </c>
      <c r="B18" s="43" t="s">
        <v>157</v>
      </c>
      <c r="C18" s="40" t="s">
        <v>221</v>
      </c>
      <c r="D18" s="40" t="s">
        <v>148</v>
      </c>
    </row>
    <row r="19" spans="1:4" ht="45">
      <c r="A19" s="45" t="s">
        <v>156</v>
      </c>
      <c r="B19" s="43" t="s">
        <v>154</v>
      </c>
      <c r="C19" s="40" t="s">
        <v>155</v>
      </c>
      <c r="D19" s="40" t="s">
        <v>148</v>
      </c>
    </row>
    <row r="20" spans="1:4" ht="45">
      <c r="A20" s="45" t="s">
        <v>158</v>
      </c>
      <c r="B20" s="43" t="s">
        <v>159</v>
      </c>
      <c r="C20" s="40" t="s">
        <v>160</v>
      </c>
      <c r="D20" s="40" t="s">
        <v>161</v>
      </c>
    </row>
    <row r="21" spans="1:4" ht="45">
      <c r="A21" s="45" t="s">
        <v>162</v>
      </c>
      <c r="B21" s="43" t="s">
        <v>163</v>
      </c>
      <c r="C21" s="40" t="s">
        <v>164</v>
      </c>
      <c r="D21" s="40" t="s">
        <v>145</v>
      </c>
    </row>
    <row r="22" spans="1:4" ht="45">
      <c r="A22" s="50">
        <v>17</v>
      </c>
      <c r="B22" s="43" t="s">
        <v>166</v>
      </c>
      <c r="C22" s="40" t="s">
        <v>167</v>
      </c>
      <c r="D22" s="40" t="s">
        <v>165</v>
      </c>
    </row>
    <row r="23" spans="1:4" ht="45">
      <c r="A23" s="50">
        <v>18</v>
      </c>
      <c r="B23" s="43" t="s">
        <v>168</v>
      </c>
      <c r="C23" s="40" t="s">
        <v>167</v>
      </c>
      <c r="D23" s="40" t="s">
        <v>169</v>
      </c>
    </row>
    <row r="24" spans="1:4" ht="45">
      <c r="A24" s="45" t="s">
        <v>170</v>
      </c>
      <c r="B24" s="43" t="s">
        <v>171</v>
      </c>
      <c r="C24" s="40" t="s">
        <v>172</v>
      </c>
      <c r="D24" s="40" t="s">
        <v>169</v>
      </c>
    </row>
    <row r="25" spans="1:4" ht="45">
      <c r="A25" s="45" t="s">
        <v>173</v>
      </c>
      <c r="B25" s="43" t="s">
        <v>174</v>
      </c>
      <c r="C25" s="40" t="s">
        <v>10</v>
      </c>
      <c r="D25" s="40" t="s">
        <v>145</v>
      </c>
    </row>
    <row r="26" spans="1:4" ht="45">
      <c r="A26" s="45" t="s">
        <v>175</v>
      </c>
      <c r="B26" s="43" t="s">
        <v>176</v>
      </c>
      <c r="C26" s="40" t="s">
        <v>177</v>
      </c>
      <c r="D26" s="40" t="s">
        <v>148</v>
      </c>
    </row>
    <row r="27" spans="1:4" ht="23.25" customHeight="1">
      <c r="A27" s="235" t="s">
        <v>178</v>
      </c>
      <c r="B27" s="241"/>
      <c r="C27" s="241"/>
      <c r="D27" s="242"/>
    </row>
    <row r="28" spans="1:4" ht="45">
      <c r="A28" s="45" t="s">
        <v>179</v>
      </c>
      <c r="B28" s="43" t="s">
        <v>180</v>
      </c>
      <c r="C28" s="40" t="s">
        <v>181</v>
      </c>
      <c r="D28" s="40" t="s">
        <v>182</v>
      </c>
    </row>
    <row r="29" spans="1:4" ht="45">
      <c r="A29" s="45" t="s">
        <v>183</v>
      </c>
      <c r="B29" s="43" t="s">
        <v>111</v>
      </c>
      <c r="C29" s="40" t="s">
        <v>184</v>
      </c>
      <c r="D29" s="40" t="s">
        <v>148</v>
      </c>
    </row>
    <row r="30" spans="1:4" ht="22.5">
      <c r="A30" s="45" t="s">
        <v>185</v>
      </c>
      <c r="B30" s="43" t="s">
        <v>186</v>
      </c>
      <c r="C30" s="40" t="s">
        <v>187</v>
      </c>
      <c r="D30" s="40" t="s">
        <v>188</v>
      </c>
    </row>
    <row r="31" spans="1:4" ht="22.5">
      <c r="A31" s="235" t="s">
        <v>189</v>
      </c>
      <c r="B31" s="236"/>
      <c r="C31" s="236"/>
      <c r="D31" s="237"/>
    </row>
    <row r="32" spans="1:4" ht="22.5">
      <c r="A32" s="45" t="s">
        <v>190</v>
      </c>
      <c r="B32" s="43" t="s">
        <v>191</v>
      </c>
      <c r="C32" s="40" t="s">
        <v>192</v>
      </c>
      <c r="D32" s="40" t="s">
        <v>193</v>
      </c>
    </row>
    <row r="33" spans="1:4" ht="22.5">
      <c r="A33" s="45" t="s">
        <v>194</v>
      </c>
      <c r="B33" s="45" t="s">
        <v>195</v>
      </c>
      <c r="C33" s="46" t="s">
        <v>196</v>
      </c>
      <c r="D33" s="46" t="s">
        <v>145</v>
      </c>
    </row>
    <row r="34" spans="1:4" ht="22.5">
      <c r="A34" s="235" t="s">
        <v>197</v>
      </c>
      <c r="B34" s="236"/>
      <c r="C34" s="236"/>
      <c r="D34" s="237"/>
    </row>
    <row r="35" spans="1:4" ht="22.5">
      <c r="A35" s="45" t="s">
        <v>198</v>
      </c>
      <c r="B35" s="43" t="s">
        <v>199</v>
      </c>
      <c r="C35" s="40" t="s">
        <v>200</v>
      </c>
      <c r="D35" s="40" t="s">
        <v>145</v>
      </c>
    </row>
    <row r="36" spans="1:4" ht="45">
      <c r="A36" s="50" t="s">
        <v>201</v>
      </c>
      <c r="B36" s="43" t="s">
        <v>202</v>
      </c>
      <c r="C36" s="46" t="s">
        <v>196</v>
      </c>
      <c r="D36" s="46" t="s">
        <v>196</v>
      </c>
    </row>
    <row r="37" spans="1:4" ht="22.5">
      <c r="A37" s="235" t="s">
        <v>203</v>
      </c>
      <c r="B37" s="236"/>
      <c r="C37" s="236"/>
      <c r="D37" s="237"/>
    </row>
    <row r="38" spans="1:4" ht="45">
      <c r="A38" s="50" t="s">
        <v>204</v>
      </c>
      <c r="B38" s="51" t="s">
        <v>205</v>
      </c>
      <c r="C38" s="51" t="s">
        <v>206</v>
      </c>
      <c r="D38" s="51" t="s">
        <v>182</v>
      </c>
    </row>
    <row r="39" spans="1:4" ht="22.5">
      <c r="A39" s="238" t="s">
        <v>207</v>
      </c>
      <c r="B39" s="239"/>
      <c r="C39" s="239"/>
      <c r="D39" s="240"/>
    </row>
    <row r="40" spans="1:4" ht="45">
      <c r="A40" s="52" t="s">
        <v>208</v>
      </c>
      <c r="B40" s="53" t="s">
        <v>209</v>
      </c>
      <c r="C40" s="54" t="s">
        <v>210</v>
      </c>
      <c r="D40" s="54" t="s">
        <v>211</v>
      </c>
    </row>
    <row r="41" spans="1:4" ht="45">
      <c r="A41" s="45" t="s">
        <v>212</v>
      </c>
      <c r="B41" s="43" t="s">
        <v>213</v>
      </c>
      <c r="C41" s="40" t="s">
        <v>214</v>
      </c>
      <c r="D41" s="40" t="s">
        <v>10</v>
      </c>
    </row>
    <row r="42" spans="1:4" ht="45">
      <c r="A42" s="40" t="s">
        <v>215</v>
      </c>
      <c r="B42" s="43" t="s">
        <v>216</v>
      </c>
      <c r="C42" s="40" t="s">
        <v>217</v>
      </c>
      <c r="D42" s="40" t="s">
        <v>145</v>
      </c>
    </row>
    <row r="43" spans="1:4" ht="22.5">
      <c r="A43" s="40" t="s">
        <v>218</v>
      </c>
      <c r="B43" s="43" t="s">
        <v>219</v>
      </c>
      <c r="C43" s="40" t="s">
        <v>220</v>
      </c>
      <c r="D43" s="40" t="s">
        <v>145</v>
      </c>
    </row>
    <row r="44" spans="1:4" ht="18">
      <c r="A44" s="5"/>
      <c r="B44" s="7"/>
      <c r="C44" s="5"/>
      <c r="D44" s="5"/>
    </row>
    <row r="45" spans="1:4" ht="18">
      <c r="A45" s="5"/>
      <c r="B45" s="7"/>
      <c r="C45" s="5"/>
      <c r="D45" s="8"/>
    </row>
    <row r="46" spans="1:4" ht="18">
      <c r="A46" s="5"/>
      <c r="B46" s="7"/>
      <c r="C46" s="5"/>
      <c r="D46" s="5"/>
    </row>
    <row r="47" spans="1:4" ht="18">
      <c r="A47" s="25"/>
      <c r="B47" s="7"/>
      <c r="C47" s="5"/>
      <c r="D47" s="5"/>
    </row>
    <row r="48" spans="1:4" ht="18">
      <c r="A48" s="5"/>
      <c r="B48" s="20"/>
      <c r="C48" s="5"/>
      <c r="D48" s="5"/>
    </row>
    <row r="49" spans="1:4" ht="18">
      <c r="A49" s="10"/>
      <c r="B49" s="7"/>
      <c r="C49" s="5"/>
      <c r="D49" s="5"/>
    </row>
    <row r="50" spans="1:4" ht="18">
      <c r="A50" s="11"/>
      <c r="B50" s="7"/>
      <c r="C50" s="5"/>
      <c r="D50" s="5"/>
    </row>
    <row r="51" spans="1:4" ht="18">
      <c r="A51" s="11"/>
      <c r="C51" s="5"/>
      <c r="D51" s="5"/>
    </row>
    <row r="52" spans="2:4" ht="18">
      <c r="B52" s="20"/>
      <c r="C52" s="5"/>
      <c r="D52" s="5"/>
    </row>
    <row r="53" spans="1:4" ht="18">
      <c r="A53" s="10"/>
      <c r="B53" s="7"/>
      <c r="C53" s="5"/>
      <c r="D53" s="5"/>
    </row>
    <row r="54" spans="1:4" ht="18">
      <c r="A54" s="5"/>
      <c r="B54" s="7"/>
      <c r="C54" s="5"/>
      <c r="D54" s="5"/>
    </row>
    <row r="55" spans="1:4" ht="18">
      <c r="A55" s="5"/>
      <c r="B55" s="7"/>
      <c r="C55" s="5"/>
      <c r="D55" s="8"/>
    </row>
    <row r="56" spans="1:4" ht="18">
      <c r="A56" s="5"/>
      <c r="B56" s="7"/>
      <c r="C56" s="5"/>
      <c r="D56" s="5"/>
    </row>
    <row r="57" spans="1:4" ht="18">
      <c r="A57" s="25"/>
      <c r="B57" s="20"/>
      <c r="C57" s="5"/>
      <c r="D57" s="5"/>
    </row>
    <row r="58" spans="1:4" ht="18">
      <c r="A58" s="10"/>
      <c r="B58" s="7"/>
      <c r="C58" s="5"/>
      <c r="D58" s="5"/>
    </row>
    <row r="59" spans="1:4" ht="18">
      <c r="A59" s="13"/>
      <c r="B59" s="7"/>
      <c r="C59" s="5"/>
      <c r="D59" s="5"/>
    </row>
    <row r="60" spans="1:4" ht="18">
      <c r="A60" s="13"/>
      <c r="B60" s="7"/>
      <c r="C60" s="5"/>
      <c r="D60" s="5"/>
    </row>
    <row r="61" spans="1:4" ht="18">
      <c r="A61" s="11"/>
      <c r="B61" s="20"/>
      <c r="C61" s="5"/>
      <c r="D61" s="5"/>
    </row>
    <row r="62" spans="1:4" ht="18">
      <c r="A62" s="10"/>
      <c r="B62" s="7"/>
      <c r="C62" s="5"/>
      <c r="D62" s="5"/>
    </row>
    <row r="63" spans="1:4" ht="18">
      <c r="A63" s="11"/>
      <c r="B63" s="7"/>
      <c r="C63" s="5"/>
      <c r="D63" s="5"/>
    </row>
    <row r="64" spans="1:4" ht="18">
      <c r="A64" s="11"/>
      <c r="B64" s="7"/>
      <c r="C64" s="5"/>
      <c r="D64" s="5"/>
    </row>
    <row r="65" spans="1:4" ht="18">
      <c r="A65" s="11"/>
      <c r="B65" s="7"/>
      <c r="C65" s="5"/>
      <c r="D65" s="5"/>
    </row>
    <row r="66" spans="1:4" ht="18">
      <c r="A66" s="11"/>
      <c r="B66" s="7"/>
      <c r="C66" s="5"/>
      <c r="D66" s="5"/>
    </row>
    <row r="67" spans="1:4" ht="18">
      <c r="A67" s="11"/>
      <c r="B67" s="20"/>
      <c r="C67" s="5"/>
      <c r="D67" s="5"/>
    </row>
    <row r="68" spans="1:4" ht="18">
      <c r="A68" s="10"/>
      <c r="B68" s="7"/>
      <c r="C68" s="5"/>
      <c r="D68" s="5"/>
    </row>
    <row r="69" spans="1:4" ht="18">
      <c r="A69" s="11"/>
      <c r="B69" s="7"/>
      <c r="D69" s="5"/>
    </row>
    <row r="70" spans="1:4" ht="18">
      <c r="A70" s="11"/>
      <c r="B70" s="7"/>
      <c r="C70" s="5"/>
      <c r="D70" s="5"/>
    </row>
    <row r="71" spans="1:4" ht="18">
      <c r="A71" s="11"/>
      <c r="B71" s="7"/>
      <c r="C71" s="5"/>
      <c r="D71" s="5"/>
    </row>
    <row r="72" spans="1:4" ht="18">
      <c r="A72" s="11"/>
      <c r="B72" s="20"/>
      <c r="C72" s="5"/>
      <c r="D72" s="5"/>
    </row>
    <row r="73" spans="1:4" ht="18">
      <c r="A73" s="10"/>
      <c r="B73" s="7"/>
      <c r="C73" s="5"/>
      <c r="D73" s="5"/>
    </row>
    <row r="74" spans="1:4" ht="18">
      <c r="A74" s="11"/>
      <c r="B74" s="7"/>
      <c r="C74" s="5"/>
      <c r="D74" s="5"/>
    </row>
    <row r="75" spans="1:4" ht="18">
      <c r="A75" s="11"/>
      <c r="B75" s="7"/>
      <c r="C75" s="5"/>
      <c r="D75" s="5"/>
    </row>
    <row r="76" spans="1:4" ht="18">
      <c r="A76" s="11"/>
      <c r="B76" s="20"/>
      <c r="C76" s="5"/>
      <c r="D76" s="5"/>
    </row>
    <row r="77" spans="1:4" ht="18">
      <c r="A77" s="10"/>
      <c r="B77" s="7"/>
      <c r="C77" s="5"/>
      <c r="D77" s="5"/>
    </row>
    <row r="78" spans="1:4" ht="18">
      <c r="A78" s="11"/>
      <c r="B78" s="7"/>
      <c r="C78" s="5"/>
      <c r="D78" s="5"/>
    </row>
    <row r="79" spans="1:4" ht="18">
      <c r="A79" s="11"/>
      <c r="C79" s="1"/>
      <c r="D79" s="1"/>
    </row>
    <row r="80" spans="2:4" ht="18">
      <c r="B80" s="7"/>
      <c r="C80" s="5"/>
      <c r="D80" s="5"/>
    </row>
    <row r="81" spans="1:4" ht="18">
      <c r="A81" s="11"/>
      <c r="B81" s="10"/>
      <c r="C81" s="5"/>
      <c r="D81" s="5"/>
    </row>
    <row r="82" spans="1:4" ht="18">
      <c r="A82" s="10"/>
      <c r="B82" s="7"/>
      <c r="C82" s="5"/>
      <c r="D82" s="5"/>
    </row>
    <row r="83" spans="1:4" ht="18">
      <c r="A83" s="11"/>
      <c r="B83" s="7"/>
      <c r="C83" s="5"/>
      <c r="D83" s="5"/>
    </row>
    <row r="84" spans="1:4" ht="18">
      <c r="A84" s="11"/>
      <c r="B84" s="7"/>
      <c r="C84" s="5"/>
      <c r="D84" s="5"/>
    </row>
    <row r="85" spans="1:4" ht="18">
      <c r="A85" s="11"/>
      <c r="B85" s="7"/>
      <c r="C85" s="5"/>
      <c r="D85" s="5"/>
    </row>
    <row r="86" spans="1:4" ht="18">
      <c r="A86" s="11"/>
      <c r="B86" s="20"/>
      <c r="C86" s="5"/>
      <c r="D86" s="5"/>
    </row>
    <row r="87" spans="1:4" ht="18">
      <c r="A87" s="10"/>
      <c r="B87" s="20"/>
      <c r="C87" s="5"/>
      <c r="D87" s="5"/>
    </row>
    <row r="88" spans="1:4" ht="18">
      <c r="A88" s="11"/>
      <c r="B88" s="11"/>
      <c r="C88" s="11"/>
      <c r="D88" s="5"/>
    </row>
    <row r="89" spans="1:4" ht="18">
      <c r="A89" s="11"/>
      <c r="B89" s="7"/>
      <c r="C89" s="5"/>
      <c r="D89" s="5"/>
    </row>
    <row r="90" spans="1:4" ht="18">
      <c r="A90" s="11"/>
      <c r="B90" s="7"/>
      <c r="C90" s="5"/>
      <c r="D90" s="5"/>
    </row>
    <row r="91" spans="1:4" ht="18">
      <c r="A91" s="11"/>
      <c r="B91" s="7"/>
      <c r="C91" s="5"/>
      <c r="D91" s="5"/>
    </row>
    <row r="92" spans="1:4" ht="18">
      <c r="A92" s="13"/>
      <c r="B92" s="7"/>
      <c r="C92" s="5"/>
      <c r="D92" s="5"/>
    </row>
    <row r="93" spans="1:4" ht="18">
      <c r="A93" s="11"/>
      <c r="B93" s="7"/>
      <c r="C93" s="5"/>
      <c r="D93" s="5"/>
    </row>
    <row r="94" spans="1:4" ht="18">
      <c r="A94" s="11"/>
      <c r="B94" s="22"/>
      <c r="C94" s="23"/>
      <c r="D94" s="23"/>
    </row>
    <row r="95" spans="1:4" ht="18">
      <c r="A95" s="21"/>
      <c r="B95" s="7"/>
      <c r="C95" s="5"/>
      <c r="D95" s="5"/>
    </row>
    <row r="96" spans="1:4" ht="18">
      <c r="A96" s="11"/>
      <c r="B96" s="7"/>
      <c r="C96" s="5"/>
      <c r="D96" s="5"/>
    </row>
    <row r="97" spans="1:4" ht="18">
      <c r="A97" s="11"/>
      <c r="B97" s="7"/>
      <c r="C97" s="5"/>
      <c r="D97" s="5"/>
    </row>
    <row r="98" spans="1:4" ht="18">
      <c r="A98" s="11"/>
      <c r="B98" s="7"/>
      <c r="C98" s="5"/>
      <c r="D98" s="5"/>
    </row>
    <row r="99" spans="1:4" ht="18">
      <c r="A99" s="11"/>
      <c r="B99" s="10"/>
      <c r="C99" s="11"/>
      <c r="D99" s="23"/>
    </row>
    <row r="100" spans="1:4" ht="18">
      <c r="A100" s="10"/>
      <c r="B100" s="11"/>
      <c r="C100" s="11"/>
      <c r="D100" s="23"/>
    </row>
    <row r="101" spans="1:4" ht="18">
      <c r="A101" s="11"/>
      <c r="B101" s="11"/>
      <c r="C101" s="11"/>
      <c r="D101" s="25"/>
    </row>
    <row r="102" spans="1:4" ht="18">
      <c r="A102" s="11"/>
      <c r="B102" s="23"/>
      <c r="C102" s="11"/>
      <c r="D102" s="23"/>
    </row>
    <row r="103" spans="1:4" ht="18">
      <c r="A103" s="11"/>
      <c r="B103" s="10"/>
      <c r="C103" s="11"/>
      <c r="D103" s="23"/>
    </row>
    <row r="104" spans="1:4" ht="18">
      <c r="A104" s="10"/>
      <c r="B104" s="11"/>
      <c r="C104" s="11"/>
      <c r="D104" s="1"/>
    </row>
    <row r="105" spans="1:4" ht="18">
      <c r="A105" s="11"/>
      <c r="B105" s="7"/>
      <c r="C105" s="5"/>
      <c r="D105" s="5"/>
    </row>
    <row r="106" spans="1:4" ht="18">
      <c r="A106" s="11"/>
      <c r="B106" s="22"/>
      <c r="C106" s="23"/>
      <c r="D106" s="23"/>
    </row>
    <row r="107" spans="1:4" ht="18">
      <c r="A107" s="10"/>
      <c r="B107" s="11"/>
      <c r="C107" s="11"/>
      <c r="D107" s="5"/>
    </row>
    <row r="108" spans="1:4" ht="18">
      <c r="A108" s="11"/>
      <c r="B108" s="7"/>
      <c r="C108" s="5"/>
      <c r="D108" s="5"/>
    </row>
    <row r="109" spans="1:4" ht="18">
      <c r="A109" s="11"/>
      <c r="B109" s="6"/>
      <c r="C109" s="12"/>
      <c r="D109" s="5"/>
    </row>
    <row r="110" spans="1:4" ht="18">
      <c r="A110" s="6"/>
      <c r="B110" s="7"/>
      <c r="C110" s="5"/>
      <c r="D110" s="5"/>
    </row>
    <row r="111" spans="1:4" ht="18">
      <c r="A111" s="5"/>
      <c r="B111" s="7"/>
      <c r="C111" s="5"/>
      <c r="D111" s="5"/>
    </row>
    <row r="112" spans="1:4" ht="18">
      <c r="A112" s="5"/>
      <c r="B112" s="7"/>
      <c r="C112" s="5"/>
      <c r="D112" s="5"/>
    </row>
    <row r="113" spans="1:4" ht="18">
      <c r="A113" s="5"/>
      <c r="B113" s="7"/>
      <c r="C113" s="5"/>
      <c r="D113" s="1"/>
    </row>
    <row r="114" spans="1:4" ht="18">
      <c r="A114" s="25"/>
      <c r="B114" s="22"/>
      <c r="C114" s="23"/>
      <c r="D114" s="23"/>
    </row>
    <row r="115" spans="1:4" ht="18">
      <c r="A115" s="10"/>
      <c r="B115" s="23"/>
      <c r="C115" s="24"/>
      <c r="D115" s="26"/>
    </row>
    <row r="116" spans="1:4" ht="18">
      <c r="A116" s="11"/>
      <c r="B116" s="23"/>
      <c r="C116" s="23"/>
      <c r="D116" s="26"/>
    </row>
    <row r="117" spans="1:4" ht="18">
      <c r="A117" s="11"/>
      <c r="B117" s="23"/>
      <c r="C117" s="23"/>
      <c r="D117" s="26"/>
    </row>
    <row r="118" spans="1:4" ht="18">
      <c r="A118" s="11"/>
      <c r="B118" s="23"/>
      <c r="C118" s="23"/>
      <c r="D118" s="26"/>
    </row>
    <row r="119" spans="1:4" ht="18">
      <c r="A119" s="11"/>
      <c r="B119" s="23"/>
      <c r="C119" s="23"/>
      <c r="D119" s="26"/>
    </row>
    <row r="120" spans="1:4" ht="18">
      <c r="A120" s="11"/>
      <c r="B120" s="22"/>
      <c r="C120" s="23"/>
      <c r="D120" s="23"/>
    </row>
    <row r="121" spans="1:4" ht="18">
      <c r="A121" s="27"/>
      <c r="B121" s="16"/>
      <c r="C121" s="17"/>
      <c r="D121" s="17"/>
    </row>
    <row r="122" spans="1:4" ht="18">
      <c r="A122" s="15"/>
      <c r="B122" s="16"/>
      <c r="C122" s="17"/>
      <c r="D122" s="17"/>
    </row>
    <row r="123" spans="1:4" ht="18">
      <c r="A123" s="15"/>
      <c r="B123" s="16"/>
      <c r="C123" s="17"/>
      <c r="D123" s="17"/>
    </row>
    <row r="124" spans="1:4" ht="18">
      <c r="A124" s="15"/>
      <c r="B124" s="7"/>
      <c r="C124" s="5"/>
      <c r="D124" s="5"/>
    </row>
    <row r="125" spans="1:4" ht="18">
      <c r="A125" s="11"/>
      <c r="B125" s="31"/>
      <c r="C125" s="17"/>
      <c r="D125" s="17"/>
    </row>
    <row r="126" spans="1:4" ht="18">
      <c r="A126" s="30"/>
      <c r="B126" s="16"/>
      <c r="C126" s="17"/>
      <c r="D126" s="17"/>
    </row>
    <row r="127" spans="1:4" ht="18">
      <c r="A127" s="15"/>
      <c r="B127" s="16"/>
      <c r="C127" s="17"/>
      <c r="D127" s="17"/>
    </row>
    <row r="128" spans="1:4" ht="18">
      <c r="A128" s="15"/>
      <c r="B128" s="16"/>
      <c r="C128" s="17"/>
      <c r="D128" s="17"/>
    </row>
    <row r="129" spans="1:4" ht="18">
      <c r="A129" s="15"/>
      <c r="B129" s="7"/>
      <c r="C129" s="5"/>
      <c r="D129" s="5"/>
    </row>
    <row r="130" spans="1:4" ht="18">
      <c r="A130" s="11"/>
      <c r="B130" s="10"/>
      <c r="C130" s="11"/>
      <c r="D130" s="23"/>
    </row>
    <row r="131" spans="1:4" ht="18">
      <c r="A131" s="10"/>
      <c r="B131" s="11"/>
      <c r="C131" s="11"/>
      <c r="D131" s="23"/>
    </row>
    <row r="132" spans="1:4" ht="18">
      <c r="A132" s="15"/>
      <c r="B132" s="11"/>
      <c r="C132" s="11"/>
      <c r="D132" s="23"/>
    </row>
    <row r="133" spans="1:4" ht="18">
      <c r="A133" s="15"/>
      <c r="B133" s="33"/>
      <c r="C133" s="11"/>
      <c r="D133" s="23"/>
    </row>
    <row r="134" spans="1:4" ht="18">
      <c r="A134" s="11"/>
      <c r="B134" s="37"/>
      <c r="C134" s="11"/>
      <c r="D134" s="23"/>
    </row>
    <row r="135" spans="1:4" ht="18">
      <c r="A135" s="10"/>
      <c r="B135" s="29"/>
      <c r="C135" s="11"/>
      <c r="D135" s="23"/>
    </row>
    <row r="136" spans="1:4" ht="18">
      <c r="A136" s="11"/>
      <c r="B136" s="29"/>
      <c r="C136" s="11"/>
      <c r="D136" s="23"/>
    </row>
    <row r="137" spans="1:4" ht="18">
      <c r="A137" s="11"/>
      <c r="B137" s="29"/>
      <c r="C137" s="11"/>
      <c r="D137" s="23"/>
    </row>
    <row r="138" spans="1:4" ht="18">
      <c r="A138" s="11"/>
      <c r="B138" s="29"/>
      <c r="C138" s="11"/>
      <c r="D138" s="23"/>
    </row>
    <row r="139" spans="1:4" ht="18">
      <c r="A139" s="11"/>
      <c r="B139" s="11"/>
      <c r="C139" s="11"/>
      <c r="D139" s="11"/>
    </row>
    <row r="140" spans="1:4" ht="18">
      <c r="A140" s="11"/>
      <c r="B140" s="10"/>
      <c r="C140" s="5"/>
      <c r="D140" s="5"/>
    </row>
    <row r="141" spans="1:4" ht="18">
      <c r="A141" s="10"/>
      <c r="B141" s="11"/>
      <c r="C141" s="5"/>
      <c r="D141" s="5"/>
    </row>
    <row r="142" spans="1:4" ht="18">
      <c r="A142" s="11"/>
      <c r="B142" s="23"/>
      <c r="C142" s="11"/>
      <c r="D142" s="12"/>
    </row>
    <row r="143" spans="1:4" ht="18">
      <c r="A143" s="11"/>
      <c r="B143" s="23"/>
      <c r="C143" s="11"/>
      <c r="D143" s="12"/>
    </row>
    <row r="144" spans="1:4" ht="18">
      <c r="A144" s="11"/>
      <c r="B144" s="23"/>
      <c r="C144" s="11"/>
      <c r="D144" s="12"/>
    </row>
    <row r="145" spans="1:4" ht="18">
      <c r="A145" s="11"/>
      <c r="B145" s="23"/>
      <c r="C145" s="11"/>
      <c r="D145" s="12"/>
    </row>
    <row r="146" spans="1:4" ht="18">
      <c r="A146" s="11"/>
      <c r="B146" s="10"/>
      <c r="C146" s="11"/>
      <c r="D146" s="12"/>
    </row>
    <row r="147" spans="1:4" ht="18">
      <c r="A147" s="10"/>
      <c r="B147" s="23"/>
      <c r="C147" s="11"/>
      <c r="D147" s="12"/>
    </row>
    <row r="148" spans="1:4" ht="18">
      <c r="A148" s="11"/>
      <c r="B148" s="23"/>
      <c r="C148" s="11"/>
      <c r="D148" s="12"/>
    </row>
    <row r="149" spans="1:4" ht="18">
      <c r="A149" s="11"/>
      <c r="B149" s="11"/>
      <c r="C149" s="11"/>
      <c r="D149" s="11"/>
    </row>
    <row r="150" spans="1:4" ht="18">
      <c r="A150" s="11"/>
      <c r="B150" s="20"/>
      <c r="C150" s="5"/>
      <c r="D150" s="5"/>
    </row>
    <row r="151" spans="1:4" ht="18">
      <c r="A151" s="10"/>
      <c r="B151" s="7"/>
      <c r="C151" s="5"/>
      <c r="D151" s="5"/>
    </row>
    <row r="152" spans="1:4" ht="18">
      <c r="A152" s="11"/>
      <c r="B152" s="7"/>
      <c r="C152" s="5"/>
      <c r="D152" s="5"/>
    </row>
    <row r="153" spans="1:4" ht="18">
      <c r="A153" s="11"/>
      <c r="B153" s="7"/>
      <c r="C153" s="5"/>
      <c r="D153" s="5"/>
    </row>
    <row r="154" spans="1:4" ht="18">
      <c r="A154" s="11"/>
      <c r="B154" s="11"/>
      <c r="C154" s="11"/>
      <c r="D154" s="11"/>
    </row>
    <row r="155" spans="1:4" ht="18">
      <c r="A155" s="11"/>
      <c r="B155" s="11"/>
      <c r="C155" s="11"/>
      <c r="D155" s="11"/>
    </row>
    <row r="156" spans="1:4" ht="18">
      <c r="A156" s="11"/>
      <c r="C156" s="1"/>
      <c r="D156" s="1"/>
    </row>
    <row r="157" spans="3:4" ht="18">
      <c r="C157" s="1"/>
      <c r="D157" s="1"/>
    </row>
    <row r="158" spans="3:4" ht="18">
      <c r="C158" s="1"/>
      <c r="D158" s="1"/>
    </row>
    <row r="159" spans="3:4" ht="18">
      <c r="C159" s="1"/>
      <c r="D159" s="1"/>
    </row>
    <row r="160" spans="3:4" ht="18">
      <c r="C160" s="1"/>
      <c r="D160" s="1"/>
    </row>
    <row r="161" spans="3:4" ht="18">
      <c r="C161" s="1"/>
      <c r="D161" s="1"/>
    </row>
    <row r="162" spans="3:4" ht="18">
      <c r="C162" s="1"/>
      <c r="D162" s="1"/>
    </row>
    <row r="163" spans="3:4" ht="18">
      <c r="C163" s="1"/>
      <c r="D163" s="1"/>
    </row>
    <row r="164" spans="3:4" ht="18">
      <c r="C164" s="1"/>
      <c r="D164" s="1"/>
    </row>
    <row r="165" spans="3:4" ht="18">
      <c r="C165" s="1"/>
      <c r="D165" s="1"/>
    </row>
    <row r="166" spans="3:4" ht="18">
      <c r="C166" s="1"/>
      <c r="D166" s="1"/>
    </row>
    <row r="167" spans="3:4" ht="18">
      <c r="C167" s="1"/>
      <c r="D167" s="1"/>
    </row>
    <row r="168" spans="3:4" ht="18">
      <c r="C168" s="1"/>
      <c r="D168" s="1"/>
    </row>
    <row r="169" spans="3:4" ht="18">
      <c r="C169" s="1"/>
      <c r="D169" s="1"/>
    </row>
    <row r="170" spans="3:4" ht="18">
      <c r="C170" s="1"/>
      <c r="D170" s="1"/>
    </row>
    <row r="171" spans="3:4" ht="18">
      <c r="C171" s="1"/>
      <c r="D171" s="1"/>
    </row>
    <row r="172" spans="3:4" ht="18">
      <c r="C172" s="1"/>
      <c r="D172" s="1"/>
    </row>
    <row r="173" spans="3:4" ht="18">
      <c r="C173" s="1"/>
      <c r="D173" s="1"/>
    </row>
    <row r="174" spans="3:4" ht="18">
      <c r="C174" s="1"/>
      <c r="D174" s="1"/>
    </row>
    <row r="175" spans="3:4" ht="18">
      <c r="C175" s="1"/>
      <c r="D175" s="1"/>
    </row>
    <row r="176" spans="3:4" ht="18">
      <c r="C176" s="1"/>
      <c r="D176" s="1"/>
    </row>
    <row r="177" spans="3:4" ht="18">
      <c r="C177" s="1"/>
      <c r="D177" s="1"/>
    </row>
    <row r="178" spans="3:4" ht="18">
      <c r="C178" s="1"/>
      <c r="D178" s="1"/>
    </row>
    <row r="179" spans="3:4" ht="18">
      <c r="C179" s="1"/>
      <c r="D179" s="1"/>
    </row>
    <row r="180" spans="3:4" ht="18">
      <c r="C180" s="1"/>
      <c r="D180" s="1"/>
    </row>
    <row r="181" spans="3:4" ht="18">
      <c r="C181" s="1"/>
      <c r="D181" s="1"/>
    </row>
    <row r="182" spans="3:4" ht="18">
      <c r="C182" s="1"/>
      <c r="D182" s="1"/>
    </row>
    <row r="183" spans="3:4" ht="18">
      <c r="C183" s="1"/>
      <c r="D183" s="1"/>
    </row>
    <row r="184" spans="3:4" ht="18">
      <c r="C184" s="1"/>
      <c r="D184" s="1"/>
    </row>
    <row r="185" spans="3:4" ht="18">
      <c r="C185" s="1"/>
      <c r="D185" s="1"/>
    </row>
    <row r="186" spans="3:4" ht="18">
      <c r="C186" s="1"/>
      <c r="D186" s="1"/>
    </row>
    <row r="187" spans="3:4" ht="18">
      <c r="C187" s="1"/>
      <c r="D187" s="1"/>
    </row>
    <row r="188" spans="3:4" ht="18">
      <c r="C188" s="1"/>
      <c r="D188" s="1"/>
    </row>
    <row r="189" spans="3:4" ht="18">
      <c r="C189" s="1"/>
      <c r="D189" s="1"/>
    </row>
    <row r="190" spans="3:4" ht="18">
      <c r="C190" s="1"/>
      <c r="D190" s="1"/>
    </row>
    <row r="191" spans="3:4" ht="18">
      <c r="C191" s="1"/>
      <c r="D191" s="1"/>
    </row>
    <row r="192" spans="3:4" ht="18">
      <c r="C192" s="1"/>
      <c r="D192" s="1"/>
    </row>
    <row r="193" spans="3:4" ht="18">
      <c r="C193" s="1"/>
      <c r="D193" s="1"/>
    </row>
    <row r="194" spans="3:4" ht="18">
      <c r="C194" s="1"/>
      <c r="D194" s="1"/>
    </row>
    <row r="195" spans="3:4" ht="18">
      <c r="C195" s="1"/>
      <c r="D195" s="1"/>
    </row>
    <row r="196" spans="3:4" ht="18">
      <c r="C196" s="1"/>
      <c r="D196" s="1"/>
    </row>
    <row r="197" spans="3:4" ht="18">
      <c r="C197" s="1"/>
      <c r="D197" s="1"/>
    </row>
    <row r="198" spans="3:4" ht="18">
      <c r="C198" s="1"/>
      <c r="D198" s="1"/>
    </row>
    <row r="199" spans="3:4" ht="18">
      <c r="C199" s="1"/>
      <c r="D199" s="1"/>
    </row>
    <row r="200" spans="3:4" ht="18">
      <c r="C200" s="1"/>
      <c r="D200" s="1"/>
    </row>
    <row r="201" spans="3:4" ht="18">
      <c r="C201" s="1"/>
      <c r="D201" s="1"/>
    </row>
    <row r="202" spans="3:4" ht="18">
      <c r="C202" s="1"/>
      <c r="D202" s="1"/>
    </row>
    <row r="203" spans="3:4" ht="18">
      <c r="C203" s="1"/>
      <c r="D203" s="1"/>
    </row>
    <row r="204" spans="3:4" ht="18">
      <c r="C204" s="1"/>
      <c r="D204" s="1"/>
    </row>
    <row r="205" spans="3:4" ht="18">
      <c r="C205" s="1"/>
      <c r="D205" s="1"/>
    </row>
    <row r="206" spans="3:4" ht="18">
      <c r="C206" s="1"/>
      <c r="D206" s="1"/>
    </row>
    <row r="207" spans="3:4" ht="18">
      <c r="C207" s="1"/>
      <c r="D207" s="1"/>
    </row>
    <row r="208" spans="3:4" ht="18">
      <c r="C208" s="1"/>
      <c r="D208" s="1"/>
    </row>
    <row r="209" spans="3:4" ht="18">
      <c r="C209" s="1"/>
      <c r="D209" s="1"/>
    </row>
    <row r="210" spans="3:4" ht="18">
      <c r="C210" s="1"/>
      <c r="D210" s="1"/>
    </row>
    <row r="211" spans="3:4" ht="18">
      <c r="C211" s="1"/>
      <c r="D211" s="1"/>
    </row>
    <row r="212" spans="3:4" ht="18">
      <c r="C212" s="1"/>
      <c r="D212" s="1"/>
    </row>
    <row r="213" spans="3:4" ht="18">
      <c r="C213" s="1"/>
      <c r="D213" s="1"/>
    </row>
    <row r="214" spans="3:4" ht="18">
      <c r="C214" s="1"/>
      <c r="D214" s="1"/>
    </row>
    <row r="215" spans="3:4" ht="18">
      <c r="C215" s="1"/>
      <c r="D215" s="1"/>
    </row>
    <row r="216" spans="3:4" ht="18">
      <c r="C216" s="1"/>
      <c r="D216" s="1"/>
    </row>
    <row r="217" spans="3:4" ht="18">
      <c r="C217" s="1"/>
      <c r="D217" s="1"/>
    </row>
    <row r="218" spans="3:4" ht="18">
      <c r="C218" s="1"/>
      <c r="D218" s="1"/>
    </row>
    <row r="219" spans="3:4" ht="18">
      <c r="C219" s="1"/>
      <c r="D219" s="1"/>
    </row>
    <row r="220" spans="3:4" ht="18">
      <c r="C220" s="1"/>
      <c r="D220" s="1"/>
    </row>
    <row r="221" spans="3:4" ht="18">
      <c r="C221" s="1"/>
      <c r="D221" s="1"/>
    </row>
    <row r="222" spans="3:4" ht="18">
      <c r="C222" s="1"/>
      <c r="D222" s="1"/>
    </row>
    <row r="223" spans="3:4" ht="18">
      <c r="C223" s="1"/>
      <c r="D223" s="1"/>
    </row>
    <row r="224" spans="3:4" ht="18">
      <c r="C224" s="1"/>
      <c r="D224" s="1"/>
    </row>
    <row r="225" spans="3:4" ht="18">
      <c r="C225" s="1"/>
      <c r="D225" s="1"/>
    </row>
    <row r="226" spans="3:4" ht="18">
      <c r="C226" s="1"/>
      <c r="D226" s="1"/>
    </row>
    <row r="227" spans="3:4" ht="18">
      <c r="C227" s="1"/>
      <c r="D227" s="1"/>
    </row>
    <row r="228" spans="3:4" ht="18">
      <c r="C228" s="1"/>
      <c r="D228" s="1"/>
    </row>
    <row r="229" spans="3:4" ht="18">
      <c r="C229" s="1"/>
      <c r="D229" s="1"/>
    </row>
    <row r="230" spans="3:4" ht="18">
      <c r="C230" s="1"/>
      <c r="D230" s="1"/>
    </row>
    <row r="231" spans="3:4" ht="18">
      <c r="C231" s="1"/>
      <c r="D231" s="1"/>
    </row>
    <row r="232" spans="3:4" ht="18">
      <c r="C232" s="1"/>
      <c r="D232" s="1"/>
    </row>
    <row r="233" spans="3:4" ht="18">
      <c r="C233" s="1"/>
      <c r="D233" s="1"/>
    </row>
    <row r="234" spans="3:4" ht="18">
      <c r="C234" s="1"/>
      <c r="D234" s="1"/>
    </row>
    <row r="235" spans="3:4" ht="18">
      <c r="C235" s="1"/>
      <c r="D235" s="1"/>
    </row>
    <row r="236" spans="3:4" ht="18">
      <c r="C236" s="1"/>
      <c r="D236" s="1"/>
    </row>
    <row r="237" spans="3:4" ht="18">
      <c r="C237" s="1"/>
      <c r="D237" s="1"/>
    </row>
    <row r="238" spans="3:4" ht="18">
      <c r="C238" s="1"/>
      <c r="D238" s="1"/>
    </row>
    <row r="239" spans="3:4" ht="18">
      <c r="C239" s="1"/>
      <c r="D239" s="1"/>
    </row>
    <row r="240" spans="3:4" ht="18">
      <c r="C240" s="1"/>
      <c r="D240" s="1"/>
    </row>
    <row r="241" spans="3:4" ht="18">
      <c r="C241" s="1"/>
      <c r="D241" s="1"/>
    </row>
    <row r="242" spans="3:4" ht="18">
      <c r="C242" s="1"/>
      <c r="D242" s="1"/>
    </row>
    <row r="243" spans="3:4" ht="18">
      <c r="C243" s="1"/>
      <c r="D243" s="1"/>
    </row>
    <row r="244" spans="3:4" ht="18">
      <c r="C244" s="1"/>
      <c r="D244" s="1"/>
    </row>
    <row r="245" spans="3:4" ht="18">
      <c r="C245" s="1"/>
      <c r="D245" s="1"/>
    </row>
    <row r="246" spans="3:4" ht="18">
      <c r="C246" s="1"/>
      <c r="D246" s="1"/>
    </row>
    <row r="247" spans="3:4" ht="18">
      <c r="C247" s="1"/>
      <c r="D247" s="1"/>
    </row>
    <row r="248" spans="3:4" ht="18">
      <c r="C248" s="1"/>
      <c r="D248" s="1"/>
    </row>
    <row r="249" spans="3:4" ht="18">
      <c r="C249" s="1"/>
      <c r="D249" s="1"/>
    </row>
    <row r="250" spans="3:4" ht="18">
      <c r="C250" s="1"/>
      <c r="D250" s="1"/>
    </row>
    <row r="251" spans="3:4" ht="18">
      <c r="C251" s="1"/>
      <c r="D251" s="1"/>
    </row>
    <row r="252" spans="3:4" ht="18">
      <c r="C252" s="1"/>
      <c r="D252" s="1"/>
    </row>
    <row r="253" spans="3:4" ht="18">
      <c r="C253" s="1"/>
      <c r="D253" s="1"/>
    </row>
    <row r="254" spans="3:4" ht="18">
      <c r="C254" s="1"/>
      <c r="D254" s="1"/>
    </row>
    <row r="255" spans="3:4" ht="18">
      <c r="C255" s="1"/>
      <c r="D255" s="1"/>
    </row>
    <row r="256" spans="3:4" ht="18">
      <c r="C256" s="1"/>
      <c r="D256" s="1"/>
    </row>
    <row r="257" spans="3:4" ht="18">
      <c r="C257" s="1"/>
      <c r="D257" s="1"/>
    </row>
    <row r="258" spans="3:4" ht="18">
      <c r="C258" s="1"/>
      <c r="D258" s="1"/>
    </row>
    <row r="259" spans="3:4" ht="18">
      <c r="C259" s="1"/>
      <c r="D259" s="1"/>
    </row>
    <row r="260" spans="3:4" ht="18">
      <c r="C260" s="1"/>
      <c r="D260" s="1"/>
    </row>
  </sheetData>
  <sheetProtection/>
  <mergeCells count="9">
    <mergeCell ref="A31:D31"/>
    <mergeCell ref="A34:D34"/>
    <mergeCell ref="A37:D37"/>
    <mergeCell ref="A39:D39"/>
    <mergeCell ref="C1:D1"/>
    <mergeCell ref="A3:D3"/>
    <mergeCell ref="A8:D8"/>
    <mergeCell ref="B16:D16"/>
    <mergeCell ref="A27:D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9"/>
  <sheetViews>
    <sheetView zoomScale="75" zoomScaleNormal="75" zoomScalePageLayoutView="0" workbookViewId="0" topLeftCell="A1">
      <pane ySplit="9" topLeftCell="A40" activePane="bottomLeft" state="frozen"/>
      <selection pane="topLeft" activeCell="C1" sqref="C1"/>
      <selection pane="bottomLeft" activeCell="AJ9" sqref="AJ9"/>
    </sheetView>
  </sheetViews>
  <sheetFormatPr defaultColWidth="9.140625" defaultRowHeight="15"/>
  <cols>
    <col min="1" max="1" width="7.421875" style="1" customWidth="1"/>
    <col min="2" max="2" width="100.140625" style="1" customWidth="1"/>
    <col min="3" max="3" width="21.28125" style="2" customWidth="1"/>
    <col min="4" max="4" width="24.28125" style="3" customWidth="1"/>
    <col min="5" max="5" width="5.8515625" style="1" customWidth="1"/>
    <col min="6" max="6" width="6.421875" style="1" customWidth="1"/>
    <col min="7" max="7" width="6.8515625" style="1" customWidth="1"/>
    <col min="8" max="8" width="6.00390625" style="1" customWidth="1"/>
    <col min="9" max="9" width="7.00390625" style="1" customWidth="1"/>
    <col min="10" max="10" width="5.421875" style="1" customWidth="1"/>
    <col min="11" max="11" width="5.00390625" style="1" customWidth="1"/>
    <col min="12" max="12" width="8.00390625" style="1" customWidth="1"/>
    <col min="13" max="13" width="6.8515625" style="1" customWidth="1"/>
    <col min="14" max="14" width="5.28125" style="1" customWidth="1"/>
    <col min="15" max="15" width="6.8515625" style="1" customWidth="1"/>
    <col min="16" max="16" width="5.28125" style="1" customWidth="1"/>
    <col min="17" max="17" width="4.7109375" style="1" customWidth="1"/>
    <col min="18" max="18" width="6.421875" style="1" customWidth="1"/>
    <col min="19" max="20" width="5.421875" style="1" customWidth="1"/>
    <col min="21" max="21" width="6.00390625" style="1" customWidth="1"/>
    <col min="22" max="22" width="6.7109375" style="4" customWidth="1"/>
    <col min="23" max="23" width="5.8515625" style="1" customWidth="1"/>
    <col min="24" max="24" width="6.00390625" style="1" customWidth="1"/>
    <col min="25" max="25" width="5.57421875" style="1" customWidth="1"/>
    <col min="26" max="26" width="10.421875" style="1" customWidth="1"/>
    <col min="27" max="27" width="6.7109375" style="1" customWidth="1"/>
    <col min="28" max="28" width="8.00390625" style="1" customWidth="1"/>
    <col min="29" max="29" width="8.57421875" style="1" customWidth="1"/>
    <col min="30" max="30" width="8.28125" style="1" customWidth="1"/>
    <col min="31" max="31" width="7.140625" style="1" customWidth="1"/>
    <col min="32" max="33" width="9.140625" style="1" customWidth="1"/>
    <col min="34" max="34" width="19.7109375" style="1" customWidth="1"/>
    <col min="35" max="16384" width="9.140625" style="1" customWidth="1"/>
  </cols>
  <sheetData>
    <row r="1" spans="1:34" ht="36" customHeight="1">
      <c r="A1" s="258" t="s">
        <v>222</v>
      </c>
      <c r="B1" s="258"/>
      <c r="C1" s="255"/>
      <c r="D1" s="255"/>
      <c r="E1" s="55"/>
      <c r="F1" s="55"/>
      <c r="G1" s="55"/>
      <c r="H1" s="56"/>
      <c r="I1" s="55"/>
      <c r="J1" s="55"/>
      <c r="K1" s="55"/>
      <c r="L1" s="57"/>
      <c r="V1" s="249" t="s">
        <v>242</v>
      </c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</row>
    <row r="2" spans="1:34" ht="35.25" customHeight="1">
      <c r="A2" s="258" t="s">
        <v>223</v>
      </c>
      <c r="B2" s="258"/>
      <c r="C2" s="255"/>
      <c r="D2" s="255"/>
      <c r="E2" s="55"/>
      <c r="F2" s="55"/>
      <c r="G2" s="55"/>
      <c r="H2" s="56"/>
      <c r="I2" s="55"/>
      <c r="J2" s="55"/>
      <c r="K2" s="55"/>
      <c r="L2" s="57"/>
      <c r="V2" s="249" t="s">
        <v>244</v>
      </c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</row>
    <row r="3" spans="1:34" ht="47.25" customHeight="1">
      <c r="A3" s="258" t="s">
        <v>225</v>
      </c>
      <c r="B3" s="258"/>
      <c r="C3" s="255"/>
      <c r="D3" s="255"/>
      <c r="E3" s="55"/>
      <c r="F3" s="55"/>
      <c r="G3" s="55"/>
      <c r="H3" s="56"/>
      <c r="I3" s="55"/>
      <c r="J3" s="55"/>
      <c r="K3" s="55"/>
      <c r="L3" s="57"/>
      <c r="V3" s="249" t="s">
        <v>243</v>
      </c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</row>
    <row r="4" spans="1:34" ht="60.75" customHeight="1">
      <c r="A4" s="258" t="s">
        <v>226</v>
      </c>
      <c r="B4" s="258"/>
      <c r="C4" s="255"/>
      <c r="D4" s="255"/>
      <c r="E4" s="55"/>
      <c r="F4" s="55"/>
      <c r="G4" s="55"/>
      <c r="H4" s="56"/>
      <c r="I4" s="55"/>
      <c r="J4" s="55"/>
      <c r="K4" s="55"/>
      <c r="L4" s="57"/>
      <c r="V4" s="249" t="s">
        <v>226</v>
      </c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</row>
    <row r="5" spans="1:31" ht="18.75" customHeight="1">
      <c r="A5" s="256" t="s">
        <v>258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</row>
    <row r="6" spans="1:31" ht="18.75" customHeight="1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</row>
    <row r="7" spans="1:31" ht="18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</row>
    <row r="8" spans="1:31" ht="18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</row>
    <row r="9" spans="1:34" s="3" customFormat="1" ht="147" customHeight="1">
      <c r="A9" s="58" t="s">
        <v>0</v>
      </c>
      <c r="B9" s="59" t="s">
        <v>1</v>
      </c>
      <c r="C9" s="60" t="s">
        <v>3</v>
      </c>
      <c r="D9" s="60" t="s">
        <v>4</v>
      </c>
      <c r="E9" s="61" t="s">
        <v>72</v>
      </c>
      <c r="F9" s="61" t="s">
        <v>73</v>
      </c>
      <c r="G9" s="61" t="s">
        <v>74</v>
      </c>
      <c r="H9" s="61" t="s">
        <v>255</v>
      </c>
      <c r="I9" s="61" t="s">
        <v>73</v>
      </c>
      <c r="J9" s="61" t="s">
        <v>74</v>
      </c>
      <c r="K9" s="61" t="s">
        <v>75</v>
      </c>
      <c r="L9" s="61" t="s">
        <v>73</v>
      </c>
      <c r="M9" s="61" t="s">
        <v>74</v>
      </c>
      <c r="N9" s="61" t="s">
        <v>76</v>
      </c>
      <c r="O9" s="61" t="s">
        <v>73</v>
      </c>
      <c r="P9" s="61" t="s">
        <v>74</v>
      </c>
      <c r="Q9" s="61" t="s">
        <v>77</v>
      </c>
      <c r="R9" s="61" t="s">
        <v>73</v>
      </c>
      <c r="S9" s="61" t="s">
        <v>74</v>
      </c>
      <c r="T9" s="61" t="s">
        <v>78</v>
      </c>
      <c r="U9" s="61" t="s">
        <v>73</v>
      </c>
      <c r="V9" s="61" t="s">
        <v>74</v>
      </c>
      <c r="W9" s="61" t="s">
        <v>79</v>
      </c>
      <c r="X9" s="61" t="s">
        <v>73</v>
      </c>
      <c r="Y9" s="61" t="s">
        <v>74</v>
      </c>
      <c r="Z9" s="62" t="s">
        <v>80</v>
      </c>
      <c r="AA9" s="61" t="s">
        <v>81</v>
      </c>
      <c r="AB9" s="61" t="s">
        <v>82</v>
      </c>
      <c r="AC9" s="61" t="s">
        <v>83</v>
      </c>
      <c r="AD9" s="61" t="s">
        <v>82</v>
      </c>
      <c r="AE9" s="61" t="s">
        <v>84</v>
      </c>
      <c r="AF9" s="63" t="s">
        <v>82</v>
      </c>
      <c r="AG9" s="61" t="s">
        <v>85</v>
      </c>
      <c r="AH9" s="49" t="s">
        <v>86</v>
      </c>
    </row>
    <row r="10" spans="1:34" ht="21">
      <c r="A10" s="64" t="s">
        <v>12</v>
      </c>
      <c r="B10" s="64"/>
      <c r="C10" s="65"/>
      <c r="D10" s="59"/>
      <c r="E10" s="66"/>
      <c r="F10" s="66"/>
      <c r="G10" s="64"/>
      <c r="H10" s="66"/>
      <c r="I10" s="66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7"/>
      <c r="Y10" s="68"/>
      <c r="Z10" s="69"/>
      <c r="AA10" s="70"/>
      <c r="AB10" s="70"/>
      <c r="AC10" s="70"/>
      <c r="AD10" s="70"/>
      <c r="AE10" s="70"/>
      <c r="AF10" s="70"/>
      <c r="AG10" s="70"/>
      <c r="AH10" s="70"/>
    </row>
    <row r="11" spans="1:34" ht="42">
      <c r="A11" s="58" t="s">
        <v>5</v>
      </c>
      <c r="B11" s="71" t="s">
        <v>29</v>
      </c>
      <c r="C11" s="58" t="s">
        <v>13</v>
      </c>
      <c r="D11" s="58" t="s">
        <v>14</v>
      </c>
      <c r="E11" s="72">
        <v>1</v>
      </c>
      <c r="F11" s="72">
        <v>850</v>
      </c>
      <c r="G11" s="72">
        <v>3</v>
      </c>
      <c r="H11" s="72">
        <v>1</v>
      </c>
      <c r="I11" s="72">
        <v>780</v>
      </c>
      <c r="J11" s="72">
        <v>3</v>
      </c>
      <c r="K11" s="72">
        <v>1</v>
      </c>
      <c r="L11" s="72">
        <v>850</v>
      </c>
      <c r="M11" s="72">
        <v>3</v>
      </c>
      <c r="N11" s="72">
        <v>18</v>
      </c>
      <c r="O11" s="72">
        <v>600</v>
      </c>
      <c r="P11" s="72">
        <v>3</v>
      </c>
      <c r="Q11" s="72">
        <v>2</v>
      </c>
      <c r="R11" s="72">
        <v>500</v>
      </c>
      <c r="S11" s="72">
        <v>3</v>
      </c>
      <c r="T11" s="72">
        <v>2</v>
      </c>
      <c r="U11" s="72">
        <v>500</v>
      </c>
      <c r="V11" s="72">
        <v>3</v>
      </c>
      <c r="W11" s="72">
        <v>2</v>
      </c>
      <c r="X11" s="72">
        <v>400</v>
      </c>
      <c r="Y11" s="72">
        <v>3</v>
      </c>
      <c r="Z11" s="73">
        <f>(E11*F11*G11)+(H11*I11*J11)+(K11*L11*M11)+(N11*O11*P11)+(Q11*R11*S11)+(T11*U11*V11)+(W11*X11*Y11)</f>
        <v>48240</v>
      </c>
      <c r="AA11" s="72">
        <v>80</v>
      </c>
      <c r="AB11" s="72">
        <v>30</v>
      </c>
      <c r="AC11" s="72">
        <v>72</v>
      </c>
      <c r="AD11" s="72">
        <v>300</v>
      </c>
      <c r="AE11" s="72">
        <v>6</v>
      </c>
      <c r="AF11" s="72">
        <v>1500</v>
      </c>
      <c r="AG11" s="74">
        <f>SUM(AA11*AB11)+(AC11*AD11)+(AE11*AF11)</f>
        <v>33000</v>
      </c>
      <c r="AH11" s="74">
        <f>Z11+AG11</f>
        <v>81240</v>
      </c>
    </row>
    <row r="12" spans="1:34" ht="18.75" customHeight="1">
      <c r="A12" s="64" t="s">
        <v>239</v>
      </c>
      <c r="B12" s="64"/>
      <c r="C12" s="75"/>
      <c r="D12" s="58"/>
      <c r="E12" s="58"/>
      <c r="F12" s="58"/>
      <c r="G12" s="58"/>
      <c r="H12" s="58"/>
      <c r="I12" s="58"/>
      <c r="J12" s="58"/>
      <c r="K12" s="58"/>
      <c r="L12" s="76"/>
      <c r="M12" s="58"/>
      <c r="N12" s="58"/>
      <c r="O12" s="76"/>
      <c r="P12" s="77"/>
      <c r="Q12" s="77"/>
      <c r="R12" s="77"/>
      <c r="S12" s="58"/>
      <c r="T12" s="58"/>
      <c r="U12" s="58"/>
      <c r="V12" s="72"/>
      <c r="W12" s="58"/>
      <c r="X12" s="72"/>
      <c r="Y12" s="78"/>
      <c r="Z12" s="79"/>
      <c r="AA12" s="80"/>
      <c r="AB12" s="80"/>
      <c r="AC12" s="80"/>
      <c r="AD12" s="80"/>
      <c r="AE12" s="80"/>
      <c r="AF12" s="80"/>
      <c r="AG12" s="80"/>
      <c r="AH12" s="80"/>
    </row>
    <row r="13" spans="1:34" ht="42">
      <c r="A13" s="58" t="s">
        <v>5</v>
      </c>
      <c r="B13" s="71" t="s">
        <v>17</v>
      </c>
      <c r="C13" s="75" t="s">
        <v>15</v>
      </c>
      <c r="D13" s="58" t="s">
        <v>10</v>
      </c>
      <c r="E13" s="72">
        <v>1</v>
      </c>
      <c r="F13" s="72">
        <v>850</v>
      </c>
      <c r="G13" s="72">
        <v>4</v>
      </c>
      <c r="H13" s="72">
        <v>1</v>
      </c>
      <c r="I13" s="72">
        <v>780</v>
      </c>
      <c r="J13" s="72">
        <v>4</v>
      </c>
      <c r="K13" s="72">
        <v>1</v>
      </c>
      <c r="L13" s="72">
        <v>850</v>
      </c>
      <c r="M13" s="72">
        <v>4</v>
      </c>
      <c r="N13" s="72">
        <v>20</v>
      </c>
      <c r="O13" s="72">
        <v>600</v>
      </c>
      <c r="P13" s="72">
        <v>4</v>
      </c>
      <c r="Q13" s="72">
        <v>1</v>
      </c>
      <c r="R13" s="72">
        <v>500</v>
      </c>
      <c r="S13" s="72">
        <v>4</v>
      </c>
      <c r="T13" s="72">
        <v>1</v>
      </c>
      <c r="U13" s="72">
        <v>500</v>
      </c>
      <c r="V13" s="72">
        <v>4</v>
      </c>
      <c r="W13" s="72">
        <v>2</v>
      </c>
      <c r="X13" s="72">
        <v>400</v>
      </c>
      <c r="Y13" s="72">
        <v>4</v>
      </c>
      <c r="Z13" s="73">
        <f>(E13*F13*G13)+(H13*I13*J13)+(K13*L13*M13)+(N13*O13*P13)+(Q13*R13*S13)+(T13*U13*V13)+(W13*X13*Y13)</f>
        <v>65120</v>
      </c>
      <c r="AA13" s="72">
        <v>200</v>
      </c>
      <c r="AB13" s="72">
        <v>30</v>
      </c>
      <c r="AC13" s="72">
        <v>224</v>
      </c>
      <c r="AD13" s="72">
        <v>300</v>
      </c>
      <c r="AE13" s="72"/>
      <c r="AF13" s="72">
        <v>1500</v>
      </c>
      <c r="AG13" s="74">
        <f>SUM(AA13*AB13)+(AC13*AD13)+(AE13*AF13)</f>
        <v>73200</v>
      </c>
      <c r="AH13" s="74">
        <f>Z13+AG13</f>
        <v>138320</v>
      </c>
    </row>
    <row r="14" spans="1:34" ht="20.25" customHeight="1">
      <c r="A14" s="216" t="s">
        <v>20</v>
      </c>
      <c r="B14" s="217"/>
      <c r="C14" s="75"/>
      <c r="D14" s="58"/>
      <c r="E14" s="58"/>
      <c r="F14" s="58"/>
      <c r="G14" s="58"/>
      <c r="H14" s="58"/>
      <c r="I14" s="58"/>
      <c r="J14" s="58"/>
      <c r="K14" s="58"/>
      <c r="L14" s="76"/>
      <c r="M14" s="58"/>
      <c r="N14" s="58"/>
      <c r="O14" s="76"/>
      <c r="P14" s="77"/>
      <c r="Q14" s="77"/>
      <c r="R14" s="77"/>
      <c r="S14" s="58"/>
      <c r="T14" s="58"/>
      <c r="U14" s="58"/>
      <c r="V14" s="72"/>
      <c r="W14" s="58"/>
      <c r="X14" s="72"/>
      <c r="Y14" s="78"/>
      <c r="Z14" s="79"/>
      <c r="AA14" s="80"/>
      <c r="AB14" s="80"/>
      <c r="AC14" s="80"/>
      <c r="AD14" s="80"/>
      <c r="AE14" s="80"/>
      <c r="AF14" s="80"/>
      <c r="AG14" s="80"/>
      <c r="AH14" s="80"/>
    </row>
    <row r="15" spans="1:34" ht="42">
      <c r="A15" s="58" t="s">
        <v>21</v>
      </c>
      <c r="B15" s="71" t="s">
        <v>23</v>
      </c>
      <c r="C15" s="58" t="s">
        <v>22</v>
      </c>
      <c r="D15" s="58" t="s">
        <v>139</v>
      </c>
      <c r="E15" s="72">
        <v>1</v>
      </c>
      <c r="F15" s="72">
        <v>850</v>
      </c>
      <c r="G15" s="72">
        <v>3</v>
      </c>
      <c r="H15" s="72">
        <v>1</v>
      </c>
      <c r="I15" s="72">
        <v>780</v>
      </c>
      <c r="J15" s="72">
        <v>3</v>
      </c>
      <c r="K15" s="72">
        <v>1</v>
      </c>
      <c r="L15" s="72">
        <v>850</v>
      </c>
      <c r="M15" s="72">
        <v>3</v>
      </c>
      <c r="N15" s="72">
        <v>18</v>
      </c>
      <c r="O15" s="72">
        <v>600</v>
      </c>
      <c r="P15" s="72">
        <v>3</v>
      </c>
      <c r="Q15" s="72">
        <v>2</v>
      </c>
      <c r="R15" s="72">
        <v>500</v>
      </c>
      <c r="S15" s="72">
        <v>3</v>
      </c>
      <c r="T15" s="72">
        <v>2</v>
      </c>
      <c r="U15" s="72">
        <v>500</v>
      </c>
      <c r="V15" s="72">
        <v>3</v>
      </c>
      <c r="W15" s="72">
        <v>2</v>
      </c>
      <c r="X15" s="72">
        <v>400</v>
      </c>
      <c r="Y15" s="72">
        <v>3</v>
      </c>
      <c r="Z15" s="73">
        <f>(E15*F15*G15)+(H15*I15*J15)+(K15*L15*M15)+(N15*O15*P15)+(Q15*R15*S15)+(T15*U15*V15)+(W15*X15*Y15)</f>
        <v>48240</v>
      </c>
      <c r="AA15" s="72">
        <v>80</v>
      </c>
      <c r="AB15" s="72">
        <v>30</v>
      </c>
      <c r="AC15" s="72">
        <v>72</v>
      </c>
      <c r="AD15" s="72">
        <v>300</v>
      </c>
      <c r="AE15" s="72">
        <v>6</v>
      </c>
      <c r="AF15" s="72">
        <v>1500</v>
      </c>
      <c r="AG15" s="74">
        <f>SUM(AA15*AB15)+(AC15*AD15)+(AE15*AF15)</f>
        <v>33000</v>
      </c>
      <c r="AH15" s="74">
        <f>Z15+AG15</f>
        <v>81240</v>
      </c>
    </row>
    <row r="16" spans="1:34" ht="21">
      <c r="A16" s="225" t="s">
        <v>25</v>
      </c>
      <c r="B16" s="226"/>
      <c r="C16" s="58"/>
      <c r="D16" s="58"/>
      <c r="E16" s="58"/>
      <c r="F16" s="58"/>
      <c r="G16" s="58"/>
      <c r="H16" s="58"/>
      <c r="I16" s="58"/>
      <c r="J16" s="58"/>
      <c r="K16" s="58"/>
      <c r="L16" s="76"/>
      <c r="M16" s="58"/>
      <c r="N16" s="58"/>
      <c r="O16" s="76"/>
      <c r="P16" s="58"/>
      <c r="Q16" s="58"/>
      <c r="R16" s="77"/>
      <c r="S16" s="58"/>
      <c r="T16" s="76"/>
      <c r="U16" s="58"/>
      <c r="V16" s="58"/>
      <c r="W16" s="76"/>
      <c r="X16" s="250"/>
      <c r="Y16" s="252"/>
      <c r="Z16" s="81"/>
      <c r="AA16" s="80"/>
      <c r="AB16" s="80"/>
      <c r="AC16" s="80"/>
      <c r="AD16" s="80"/>
      <c r="AE16" s="80"/>
      <c r="AF16" s="80"/>
      <c r="AG16" s="80"/>
      <c r="AH16" s="74"/>
    </row>
    <row r="17" spans="1:34" ht="39" customHeight="1">
      <c r="A17" s="80" t="s">
        <v>5</v>
      </c>
      <c r="B17" s="71" t="s">
        <v>228</v>
      </c>
      <c r="C17" s="58" t="s">
        <v>26</v>
      </c>
      <c r="D17" s="58" t="s">
        <v>27</v>
      </c>
      <c r="E17" s="72">
        <v>1</v>
      </c>
      <c r="F17" s="72">
        <v>850</v>
      </c>
      <c r="G17" s="72">
        <v>3</v>
      </c>
      <c r="H17" s="72">
        <v>1</v>
      </c>
      <c r="I17" s="72">
        <v>780</v>
      </c>
      <c r="J17" s="72">
        <v>3</v>
      </c>
      <c r="K17" s="72">
        <v>1</v>
      </c>
      <c r="L17" s="72">
        <v>850</v>
      </c>
      <c r="M17" s="72">
        <v>3</v>
      </c>
      <c r="N17" s="72">
        <v>5</v>
      </c>
      <c r="O17" s="72">
        <v>600</v>
      </c>
      <c r="P17" s="72">
        <v>3</v>
      </c>
      <c r="Q17" s="72">
        <v>1</v>
      </c>
      <c r="R17" s="72">
        <v>500</v>
      </c>
      <c r="S17" s="72">
        <v>3</v>
      </c>
      <c r="T17" s="72">
        <v>1</v>
      </c>
      <c r="U17" s="72">
        <v>500</v>
      </c>
      <c r="V17" s="72">
        <v>3</v>
      </c>
      <c r="W17" s="72">
        <v>2</v>
      </c>
      <c r="X17" s="72">
        <v>400</v>
      </c>
      <c r="Y17" s="72">
        <v>3</v>
      </c>
      <c r="Z17" s="73">
        <f>(E17*F17*G17)+(H17*I17*J17)+(K17*L17*M17)+(N17*O17*P17)+(Q17*R17*S17)+(T17*U17*V17)+(W17*X17*Y17)</f>
        <v>21840</v>
      </c>
      <c r="AA17" s="72">
        <v>180</v>
      </c>
      <c r="AB17" s="72">
        <v>30</v>
      </c>
      <c r="AC17" s="72">
        <v>160</v>
      </c>
      <c r="AD17" s="72">
        <v>300</v>
      </c>
      <c r="AE17" s="72">
        <v>6</v>
      </c>
      <c r="AF17" s="72">
        <v>1500</v>
      </c>
      <c r="AG17" s="74">
        <f>SUM(AA17*AB17)+(AC17*AD17)+(AE17*AF17)</f>
        <v>62400</v>
      </c>
      <c r="AH17" s="74">
        <f>Z17+AG17</f>
        <v>84240</v>
      </c>
    </row>
    <row r="18" spans="1:34" ht="21">
      <c r="A18" s="225" t="s">
        <v>135</v>
      </c>
      <c r="B18" s="226"/>
      <c r="C18" s="58"/>
      <c r="D18" s="58"/>
      <c r="E18" s="72"/>
      <c r="F18" s="72"/>
      <c r="G18" s="72"/>
      <c r="H18" s="72"/>
      <c r="I18" s="72"/>
      <c r="J18" s="72"/>
      <c r="K18" s="58"/>
      <c r="L18" s="72"/>
      <c r="M18" s="72"/>
      <c r="N18" s="72"/>
      <c r="O18" s="76"/>
      <c r="P18" s="72"/>
      <c r="Q18" s="72"/>
      <c r="R18" s="77"/>
      <c r="S18" s="58"/>
      <c r="T18" s="72"/>
      <c r="U18" s="58"/>
      <c r="V18" s="72"/>
      <c r="W18" s="72"/>
      <c r="X18" s="72"/>
      <c r="Y18" s="78"/>
      <c r="Z18" s="79"/>
      <c r="AA18" s="80"/>
      <c r="AB18" s="80"/>
      <c r="AC18" s="80"/>
      <c r="AD18" s="80"/>
      <c r="AE18" s="80"/>
      <c r="AF18" s="80"/>
      <c r="AG18" s="80"/>
      <c r="AH18" s="74"/>
    </row>
    <row r="19" spans="1:34" ht="42">
      <c r="A19" s="80" t="s">
        <v>5</v>
      </c>
      <c r="B19" s="71" t="s">
        <v>71</v>
      </c>
      <c r="C19" s="58" t="s">
        <v>31</v>
      </c>
      <c r="D19" s="58" t="s">
        <v>32</v>
      </c>
      <c r="E19" s="72">
        <v>1</v>
      </c>
      <c r="F19" s="72">
        <v>850</v>
      </c>
      <c r="G19" s="72">
        <v>2</v>
      </c>
      <c r="H19" s="72">
        <v>1</v>
      </c>
      <c r="I19" s="72">
        <v>780</v>
      </c>
      <c r="J19" s="72">
        <v>2</v>
      </c>
      <c r="K19" s="72">
        <v>1</v>
      </c>
      <c r="L19" s="72">
        <v>850</v>
      </c>
      <c r="M19" s="72">
        <v>2</v>
      </c>
      <c r="N19" s="72">
        <v>16</v>
      </c>
      <c r="O19" s="72">
        <v>600</v>
      </c>
      <c r="P19" s="72">
        <v>2</v>
      </c>
      <c r="Q19" s="72">
        <v>1</v>
      </c>
      <c r="R19" s="72">
        <v>500</v>
      </c>
      <c r="S19" s="72">
        <v>2</v>
      </c>
      <c r="T19" s="72">
        <v>1</v>
      </c>
      <c r="U19" s="72">
        <v>500</v>
      </c>
      <c r="V19" s="72">
        <v>2</v>
      </c>
      <c r="W19" s="72">
        <v>4</v>
      </c>
      <c r="X19" s="72">
        <v>400</v>
      </c>
      <c r="Y19" s="72">
        <v>2</v>
      </c>
      <c r="Z19" s="73">
        <f>(E19*F19*G19)+(H19*I19*J19)+(K19*L19*M19)+(N19*O19*P19)+(Q19*R19*S19)+(T19*U19*V19)+(W19*X19*Y19)</f>
        <v>29360</v>
      </c>
      <c r="AA19" s="72">
        <v>200</v>
      </c>
      <c r="AB19" s="72">
        <v>30</v>
      </c>
      <c r="AC19" s="72">
        <v>198</v>
      </c>
      <c r="AD19" s="72">
        <v>300</v>
      </c>
      <c r="AE19" s="72">
        <v>3</v>
      </c>
      <c r="AF19" s="72">
        <v>1500</v>
      </c>
      <c r="AG19" s="74">
        <f>SUM(AA19*AB19)+(AC19*AD19)+(AE19*AF19)</f>
        <v>69900</v>
      </c>
      <c r="AH19" s="74">
        <f>Z19+AG19</f>
        <v>99260</v>
      </c>
    </row>
    <row r="20" spans="1:34" ht="21">
      <c r="A20" s="223" t="s">
        <v>136</v>
      </c>
      <c r="B20" s="224"/>
      <c r="C20" s="72"/>
      <c r="D20" s="58"/>
      <c r="E20" s="72"/>
      <c r="F20" s="72"/>
      <c r="G20" s="72"/>
      <c r="H20" s="72"/>
      <c r="I20" s="72"/>
      <c r="J20" s="72"/>
      <c r="K20" s="58"/>
      <c r="L20" s="72"/>
      <c r="M20" s="72"/>
      <c r="N20" s="72"/>
      <c r="O20" s="76"/>
      <c r="P20" s="72"/>
      <c r="Q20" s="72"/>
      <c r="R20" s="77"/>
      <c r="S20" s="58"/>
      <c r="T20" s="72"/>
      <c r="U20" s="58"/>
      <c r="V20" s="72"/>
      <c r="W20" s="72"/>
      <c r="X20" s="72"/>
      <c r="Y20" s="78"/>
      <c r="Z20" s="79"/>
      <c r="AA20" s="80"/>
      <c r="AB20" s="80"/>
      <c r="AC20" s="80"/>
      <c r="AD20" s="80"/>
      <c r="AE20" s="80"/>
      <c r="AF20" s="80"/>
      <c r="AG20" s="80"/>
      <c r="AH20" s="74"/>
    </row>
    <row r="21" spans="1:34" ht="42">
      <c r="A21" s="80" t="s">
        <v>5</v>
      </c>
      <c r="B21" s="71" t="s">
        <v>39</v>
      </c>
      <c r="C21" s="58" t="s">
        <v>59</v>
      </c>
      <c r="D21" s="58" t="s">
        <v>67</v>
      </c>
      <c r="E21" s="72">
        <v>1</v>
      </c>
      <c r="F21" s="72">
        <v>850</v>
      </c>
      <c r="G21" s="72">
        <v>3</v>
      </c>
      <c r="H21" s="72">
        <v>1</v>
      </c>
      <c r="I21" s="72">
        <v>780</v>
      </c>
      <c r="J21" s="72">
        <v>3</v>
      </c>
      <c r="K21" s="72">
        <v>1</v>
      </c>
      <c r="L21" s="72">
        <v>850</v>
      </c>
      <c r="M21" s="72">
        <v>3</v>
      </c>
      <c r="N21" s="72">
        <v>4</v>
      </c>
      <c r="O21" s="72">
        <v>600</v>
      </c>
      <c r="P21" s="72">
        <v>3</v>
      </c>
      <c r="Q21" s="72">
        <v>1</v>
      </c>
      <c r="R21" s="72">
        <v>500</v>
      </c>
      <c r="S21" s="72">
        <v>3</v>
      </c>
      <c r="T21" s="72">
        <v>1</v>
      </c>
      <c r="U21" s="72">
        <v>500</v>
      </c>
      <c r="V21" s="72">
        <v>3</v>
      </c>
      <c r="W21" s="72">
        <v>2</v>
      </c>
      <c r="X21" s="72">
        <v>400</v>
      </c>
      <c r="Y21" s="72">
        <v>3</v>
      </c>
      <c r="Z21" s="73">
        <f>(E21*F21*G21)+(H21*I21*J21)+(K21*L21*M21)+(N21*O21*P21)+(Q21*R21*S21)+(T21*U21*V21)+(W21*X21*Y21)</f>
        <v>20040</v>
      </c>
      <c r="AA21" s="72">
        <v>60</v>
      </c>
      <c r="AB21" s="72">
        <v>30</v>
      </c>
      <c r="AC21" s="72">
        <v>54</v>
      </c>
      <c r="AD21" s="72">
        <v>300</v>
      </c>
      <c r="AE21" s="72"/>
      <c r="AF21" s="72">
        <v>1500</v>
      </c>
      <c r="AG21" s="74">
        <f>SUM(AA21*AB21)+(AC21*AD21)+(AE21*AF21)</f>
        <v>18000</v>
      </c>
      <c r="AH21" s="74">
        <f>Z21+AG21</f>
        <v>38040</v>
      </c>
    </row>
    <row r="22" spans="1:34" ht="21">
      <c r="A22" s="223" t="s">
        <v>137</v>
      </c>
      <c r="B22" s="224"/>
      <c r="C22" s="72"/>
      <c r="D22" s="58"/>
      <c r="E22" s="72"/>
      <c r="F22" s="72"/>
      <c r="G22" s="72"/>
      <c r="H22" s="72"/>
      <c r="I22" s="72"/>
      <c r="J22" s="72"/>
      <c r="K22" s="58"/>
      <c r="L22" s="72"/>
      <c r="M22" s="82"/>
      <c r="N22" s="72"/>
      <c r="O22" s="76"/>
      <c r="P22" s="72"/>
      <c r="Q22" s="72"/>
      <c r="R22" s="77"/>
      <c r="S22" s="58"/>
      <c r="T22" s="72"/>
      <c r="U22" s="58"/>
      <c r="V22" s="72"/>
      <c r="W22" s="72"/>
      <c r="X22" s="72"/>
      <c r="Y22" s="78"/>
      <c r="Z22" s="79"/>
      <c r="AA22" s="80"/>
      <c r="AB22" s="80"/>
      <c r="AC22" s="80"/>
      <c r="AD22" s="80"/>
      <c r="AE22" s="80"/>
      <c r="AF22" s="80"/>
      <c r="AG22" s="80"/>
      <c r="AH22" s="74"/>
    </row>
    <row r="23" spans="1:34" ht="42">
      <c r="A23" s="80" t="s">
        <v>5</v>
      </c>
      <c r="B23" s="71" t="s">
        <v>39</v>
      </c>
      <c r="C23" s="58" t="s">
        <v>37</v>
      </c>
      <c r="D23" s="58" t="s">
        <v>38</v>
      </c>
      <c r="E23" s="72">
        <v>1</v>
      </c>
      <c r="F23" s="72">
        <v>850</v>
      </c>
      <c r="G23" s="72">
        <v>2</v>
      </c>
      <c r="H23" s="72">
        <v>1</v>
      </c>
      <c r="I23" s="72">
        <v>780</v>
      </c>
      <c r="J23" s="72">
        <v>2</v>
      </c>
      <c r="K23" s="72">
        <v>1</v>
      </c>
      <c r="L23" s="72">
        <v>850</v>
      </c>
      <c r="M23" s="72">
        <v>2</v>
      </c>
      <c r="N23" s="72">
        <v>6</v>
      </c>
      <c r="O23" s="72">
        <v>600</v>
      </c>
      <c r="P23" s="72">
        <v>2</v>
      </c>
      <c r="Q23" s="72">
        <v>1</v>
      </c>
      <c r="R23" s="72">
        <v>500</v>
      </c>
      <c r="S23" s="72">
        <v>2</v>
      </c>
      <c r="T23" s="72">
        <v>1</v>
      </c>
      <c r="U23" s="72">
        <v>500</v>
      </c>
      <c r="V23" s="72">
        <v>2</v>
      </c>
      <c r="W23" s="72">
        <v>2</v>
      </c>
      <c r="X23" s="72">
        <v>400</v>
      </c>
      <c r="Y23" s="72">
        <v>2</v>
      </c>
      <c r="Z23" s="73">
        <f>(E23*F23*G23)+(H23*I23*J23)+(K23*L23*M23)+(N23*O23*P23)+(Q23*R23*S23)+(T23*U23*V23)+(W23*X23*Y23)</f>
        <v>15760</v>
      </c>
      <c r="AA23" s="72">
        <v>30</v>
      </c>
      <c r="AB23" s="72">
        <v>30</v>
      </c>
      <c r="AC23" s="72">
        <v>18</v>
      </c>
      <c r="AD23" s="72">
        <v>300</v>
      </c>
      <c r="AE23" s="72"/>
      <c r="AF23" s="72">
        <v>1500</v>
      </c>
      <c r="AG23" s="74">
        <f>SUM(AA23*AB23)+(AC23*AD23)+(AE23*AF23)</f>
        <v>6300</v>
      </c>
      <c r="AH23" s="74">
        <f>Z23+AG23</f>
        <v>22060</v>
      </c>
    </row>
    <row r="24" spans="1:34" ht="21">
      <c r="A24" s="223" t="s">
        <v>140</v>
      </c>
      <c r="B24" s="224"/>
      <c r="C24" s="58"/>
      <c r="D24" s="58"/>
      <c r="E24" s="72"/>
      <c r="F24" s="72"/>
      <c r="G24" s="72"/>
      <c r="H24" s="72"/>
      <c r="I24" s="72"/>
      <c r="J24" s="72"/>
      <c r="K24" s="58"/>
      <c r="L24" s="72"/>
      <c r="M24" s="72"/>
      <c r="N24" s="72"/>
      <c r="O24" s="76"/>
      <c r="P24" s="72"/>
      <c r="Q24" s="72"/>
      <c r="R24" s="77"/>
      <c r="S24" s="58"/>
      <c r="T24" s="72"/>
      <c r="U24" s="58"/>
      <c r="V24" s="72"/>
      <c r="W24" s="72"/>
      <c r="X24" s="72"/>
      <c r="Y24" s="78"/>
      <c r="Z24" s="79"/>
      <c r="AA24" s="80"/>
      <c r="AB24" s="80"/>
      <c r="AC24" s="80"/>
      <c r="AD24" s="80"/>
      <c r="AE24" s="80"/>
      <c r="AF24" s="80"/>
      <c r="AG24" s="80"/>
      <c r="AH24" s="74"/>
    </row>
    <row r="25" spans="1:34" ht="42">
      <c r="A25" s="80" t="s">
        <v>5</v>
      </c>
      <c r="B25" s="71" t="s">
        <v>39</v>
      </c>
      <c r="C25" s="58" t="s">
        <v>44</v>
      </c>
      <c r="D25" s="58" t="s">
        <v>43</v>
      </c>
      <c r="E25" s="72">
        <v>1</v>
      </c>
      <c r="F25" s="72">
        <v>850</v>
      </c>
      <c r="G25" s="72">
        <v>3</v>
      </c>
      <c r="H25" s="72">
        <v>1</v>
      </c>
      <c r="I25" s="72">
        <v>780</v>
      </c>
      <c r="J25" s="72">
        <v>3</v>
      </c>
      <c r="K25" s="72">
        <v>1</v>
      </c>
      <c r="L25" s="72">
        <v>850</v>
      </c>
      <c r="M25" s="72">
        <v>3</v>
      </c>
      <c r="N25" s="72">
        <v>7</v>
      </c>
      <c r="O25" s="72">
        <v>600</v>
      </c>
      <c r="P25" s="72">
        <v>3</v>
      </c>
      <c r="Q25" s="72">
        <v>1</v>
      </c>
      <c r="R25" s="72">
        <v>500</v>
      </c>
      <c r="S25" s="72">
        <v>3</v>
      </c>
      <c r="T25" s="72">
        <v>1</v>
      </c>
      <c r="U25" s="72">
        <v>500</v>
      </c>
      <c r="V25" s="72">
        <v>3</v>
      </c>
      <c r="W25" s="72">
        <v>2</v>
      </c>
      <c r="X25" s="72">
        <v>400</v>
      </c>
      <c r="Y25" s="72">
        <v>3</v>
      </c>
      <c r="Z25" s="73">
        <f>(E25*F25*G25)+(H25*I25*J25)+(K25*L25*M25)+(N25*O25*P25)+(Q25*R25*S25)+(T25*U25*V25)+(W25*X25*Y25)</f>
        <v>25440</v>
      </c>
      <c r="AA25" s="72">
        <v>120</v>
      </c>
      <c r="AB25" s="72">
        <v>30</v>
      </c>
      <c r="AC25" s="72">
        <v>120</v>
      </c>
      <c r="AD25" s="72">
        <v>300</v>
      </c>
      <c r="AE25" s="72">
        <v>3</v>
      </c>
      <c r="AF25" s="72">
        <v>1500</v>
      </c>
      <c r="AG25" s="74">
        <f>SUM(AA25*AB25)+(AC25*AD25)+(AE25*AF25)</f>
        <v>44100</v>
      </c>
      <c r="AH25" s="74">
        <f>Z25+AG25</f>
        <v>69540</v>
      </c>
    </row>
    <row r="26" spans="1:34" ht="27" customHeight="1">
      <c r="A26" s="223" t="s">
        <v>246</v>
      </c>
      <c r="B26" s="224"/>
      <c r="C26" s="72"/>
      <c r="D26" s="58"/>
      <c r="E26" s="83"/>
      <c r="F26" s="83"/>
      <c r="G26" s="83"/>
      <c r="H26" s="83"/>
      <c r="I26" s="83"/>
      <c r="J26" s="83"/>
      <c r="K26" s="84"/>
      <c r="L26" s="83"/>
      <c r="M26" s="83"/>
      <c r="N26" s="83"/>
      <c r="O26" s="85"/>
      <c r="P26" s="83"/>
      <c r="Q26" s="83"/>
      <c r="R26" s="86"/>
      <c r="S26" s="84"/>
      <c r="T26" s="83"/>
      <c r="U26" s="58"/>
      <c r="V26" s="83"/>
      <c r="W26" s="83"/>
      <c r="X26" s="253"/>
      <c r="Y26" s="254"/>
      <c r="Z26" s="87"/>
      <c r="AA26" s="80"/>
      <c r="AB26" s="80"/>
      <c r="AC26" s="80"/>
      <c r="AD26" s="80"/>
      <c r="AE26" s="80"/>
      <c r="AF26" s="80"/>
      <c r="AG26" s="80"/>
      <c r="AH26" s="74"/>
    </row>
    <row r="27" spans="1:34" ht="42">
      <c r="A27" s="80" t="s">
        <v>5</v>
      </c>
      <c r="B27" s="71" t="s">
        <v>232</v>
      </c>
      <c r="C27" s="72" t="s">
        <v>47</v>
      </c>
      <c r="D27" s="58" t="s">
        <v>46</v>
      </c>
      <c r="E27" s="72">
        <v>1</v>
      </c>
      <c r="F27" s="72">
        <v>850</v>
      </c>
      <c r="G27" s="72">
        <v>4</v>
      </c>
      <c r="H27" s="72">
        <v>1</v>
      </c>
      <c r="I27" s="72">
        <v>780</v>
      </c>
      <c r="J27" s="72">
        <v>4</v>
      </c>
      <c r="K27" s="72">
        <v>1</v>
      </c>
      <c r="L27" s="72">
        <v>850</v>
      </c>
      <c r="M27" s="72">
        <v>4</v>
      </c>
      <c r="N27" s="72">
        <v>15</v>
      </c>
      <c r="O27" s="72">
        <v>600</v>
      </c>
      <c r="P27" s="72">
        <v>4</v>
      </c>
      <c r="Q27" s="72">
        <v>1</v>
      </c>
      <c r="R27" s="72">
        <v>500</v>
      </c>
      <c r="S27" s="72">
        <v>4</v>
      </c>
      <c r="T27" s="72">
        <v>1</v>
      </c>
      <c r="U27" s="72">
        <v>500</v>
      </c>
      <c r="V27" s="72">
        <v>4</v>
      </c>
      <c r="W27" s="72">
        <v>2</v>
      </c>
      <c r="X27" s="72">
        <v>400</v>
      </c>
      <c r="Y27" s="72">
        <v>4</v>
      </c>
      <c r="Z27" s="73">
        <f>(E27*F27*G27)+(H27*I27*J27)+(K27*L27*M27)+(N27*O27*P27)+(Q27*R27*S27)+(T27*U27*V27)+(W27*X27*Y27)</f>
        <v>53120</v>
      </c>
      <c r="AA27" s="72">
        <v>60</v>
      </c>
      <c r="AB27" s="72">
        <v>30</v>
      </c>
      <c r="AC27" s="72">
        <v>48</v>
      </c>
      <c r="AD27" s="72">
        <v>300</v>
      </c>
      <c r="AE27" s="72">
        <v>3</v>
      </c>
      <c r="AF27" s="72">
        <v>1500</v>
      </c>
      <c r="AG27" s="74">
        <f>SUM(AA27*AB27)+(AC27*AD27)+(AE27*AF27)</f>
        <v>20700</v>
      </c>
      <c r="AH27" s="74">
        <f>Z27+AG27</f>
        <v>73820</v>
      </c>
    </row>
    <row r="28" spans="1:34" ht="21">
      <c r="A28" s="223" t="s">
        <v>97</v>
      </c>
      <c r="B28" s="224"/>
      <c r="C28" s="72"/>
      <c r="D28" s="58"/>
      <c r="E28" s="72"/>
      <c r="F28" s="72"/>
      <c r="G28" s="72"/>
      <c r="H28" s="72"/>
      <c r="I28" s="72"/>
      <c r="J28" s="72"/>
      <c r="K28" s="58"/>
      <c r="L28" s="72"/>
      <c r="M28" s="72"/>
      <c r="N28" s="72"/>
      <c r="O28" s="76"/>
      <c r="P28" s="72"/>
      <c r="Q28" s="72"/>
      <c r="R28" s="77"/>
      <c r="S28" s="58"/>
      <c r="T28" s="72"/>
      <c r="U28" s="58"/>
      <c r="V28" s="72"/>
      <c r="W28" s="72"/>
      <c r="X28" s="72"/>
      <c r="Y28" s="78"/>
      <c r="Z28" s="79"/>
      <c r="AA28" s="80"/>
      <c r="AB28" s="80"/>
      <c r="AC28" s="80"/>
      <c r="AD28" s="80"/>
      <c r="AE28" s="80"/>
      <c r="AF28" s="80"/>
      <c r="AG28" s="80"/>
      <c r="AH28" s="74"/>
    </row>
    <row r="29" spans="1:34" ht="42">
      <c r="A29" s="80" t="s">
        <v>5</v>
      </c>
      <c r="B29" s="71" t="s">
        <v>39</v>
      </c>
      <c r="C29" s="72" t="s">
        <v>63</v>
      </c>
      <c r="D29" s="58" t="s">
        <v>64</v>
      </c>
      <c r="E29" s="72">
        <v>1</v>
      </c>
      <c r="F29" s="72">
        <v>850</v>
      </c>
      <c r="G29" s="72">
        <v>2</v>
      </c>
      <c r="H29" s="72">
        <v>1</v>
      </c>
      <c r="I29" s="72">
        <v>780</v>
      </c>
      <c r="J29" s="72">
        <v>2</v>
      </c>
      <c r="K29" s="72">
        <v>1</v>
      </c>
      <c r="L29" s="72">
        <v>850</v>
      </c>
      <c r="M29" s="72">
        <v>2</v>
      </c>
      <c r="N29" s="72">
        <v>10</v>
      </c>
      <c r="O29" s="72">
        <v>600</v>
      </c>
      <c r="P29" s="72">
        <v>2</v>
      </c>
      <c r="Q29" s="72">
        <v>1</v>
      </c>
      <c r="R29" s="72">
        <v>500</v>
      </c>
      <c r="S29" s="72">
        <v>2</v>
      </c>
      <c r="T29" s="72">
        <v>1</v>
      </c>
      <c r="U29" s="72">
        <v>500</v>
      </c>
      <c r="V29" s="72">
        <v>2</v>
      </c>
      <c r="W29" s="72">
        <v>2</v>
      </c>
      <c r="X29" s="72">
        <v>400</v>
      </c>
      <c r="Y29" s="72">
        <v>2</v>
      </c>
      <c r="Z29" s="73">
        <f>(E29*F29*G29)+(H29*I29*J29)+(K29*L29*M29)+(N29*O29*P29)+(Q29*R29*S29)+(T29*U29*V29)+(W29*X29*Y29)</f>
        <v>20560</v>
      </c>
      <c r="AA29" s="72">
        <v>100</v>
      </c>
      <c r="AB29" s="72">
        <v>30</v>
      </c>
      <c r="AC29" s="72">
        <v>140</v>
      </c>
      <c r="AD29" s="72">
        <v>300</v>
      </c>
      <c r="AE29" s="72"/>
      <c r="AF29" s="72">
        <v>1500</v>
      </c>
      <c r="AG29" s="74">
        <f>SUM(AA29*AB29)+(AC29*AD29)+(AE29*AF29)</f>
        <v>45000</v>
      </c>
      <c r="AH29" s="74">
        <f>Z29+AG29</f>
        <v>65560</v>
      </c>
    </row>
    <row r="30" spans="1:34" ht="21">
      <c r="A30" s="223" t="s">
        <v>99</v>
      </c>
      <c r="B30" s="224"/>
      <c r="C30" s="72"/>
      <c r="D30" s="58"/>
      <c r="E30" s="72"/>
      <c r="F30" s="72"/>
      <c r="G30" s="72"/>
      <c r="H30" s="72"/>
      <c r="I30" s="72"/>
      <c r="J30" s="72"/>
      <c r="K30" s="58"/>
      <c r="L30" s="72"/>
      <c r="M30" s="72"/>
      <c r="N30" s="72"/>
      <c r="O30" s="76"/>
      <c r="P30" s="72"/>
      <c r="Q30" s="72"/>
      <c r="R30" s="77"/>
      <c r="S30" s="58"/>
      <c r="T30" s="72"/>
      <c r="U30" s="58"/>
      <c r="V30" s="72"/>
      <c r="W30" s="72"/>
      <c r="X30" s="250"/>
      <c r="Y30" s="252"/>
      <c r="Z30" s="88"/>
      <c r="AA30" s="80"/>
      <c r="AB30" s="80"/>
      <c r="AC30" s="80"/>
      <c r="AD30" s="80"/>
      <c r="AE30" s="80"/>
      <c r="AF30" s="80"/>
      <c r="AG30" s="80"/>
      <c r="AH30" s="74"/>
    </row>
    <row r="31" spans="1:34" ht="42">
      <c r="A31" s="80" t="s">
        <v>5</v>
      </c>
      <c r="B31" s="71" t="s">
        <v>233</v>
      </c>
      <c r="C31" s="58" t="s">
        <v>50</v>
      </c>
      <c r="D31" s="58" t="s">
        <v>49</v>
      </c>
      <c r="E31" s="72">
        <v>1</v>
      </c>
      <c r="F31" s="72">
        <v>850</v>
      </c>
      <c r="G31" s="72">
        <v>3</v>
      </c>
      <c r="H31" s="72">
        <v>1</v>
      </c>
      <c r="I31" s="72">
        <v>780</v>
      </c>
      <c r="J31" s="72">
        <v>3</v>
      </c>
      <c r="K31" s="72">
        <v>1</v>
      </c>
      <c r="L31" s="72">
        <v>850</v>
      </c>
      <c r="M31" s="72">
        <v>3</v>
      </c>
      <c r="N31" s="72">
        <v>18</v>
      </c>
      <c r="O31" s="72">
        <v>600</v>
      </c>
      <c r="P31" s="72">
        <v>3</v>
      </c>
      <c r="Q31" s="72">
        <v>1</v>
      </c>
      <c r="R31" s="72">
        <v>500</v>
      </c>
      <c r="S31" s="72">
        <v>3</v>
      </c>
      <c r="T31" s="72">
        <v>1</v>
      </c>
      <c r="U31" s="72">
        <v>500</v>
      </c>
      <c r="V31" s="72">
        <v>3</v>
      </c>
      <c r="W31" s="72">
        <v>2</v>
      </c>
      <c r="X31" s="72">
        <v>400</v>
      </c>
      <c r="Y31" s="72">
        <v>3</v>
      </c>
      <c r="Z31" s="73">
        <f>(E31*F31*G31)+(H31*I31*J31)+(K31*L31*M31)+(N31*O31*P31)+(Q31*R31*S31)+(T31*U31*V31)+(W31*X31*Y31)</f>
        <v>45240</v>
      </c>
      <c r="AA31" s="72">
        <v>140</v>
      </c>
      <c r="AB31" s="72">
        <v>30</v>
      </c>
      <c r="AC31" s="72">
        <v>88</v>
      </c>
      <c r="AD31" s="72">
        <v>300</v>
      </c>
      <c r="AE31" s="72">
        <v>6</v>
      </c>
      <c r="AF31" s="72">
        <v>1500</v>
      </c>
      <c r="AG31" s="74">
        <f>SUM(AA31*AB31)+(AC31*AD31)+(AE31*AF31)</f>
        <v>39600</v>
      </c>
      <c r="AH31" s="74">
        <f>Z31+AG31</f>
        <v>84840</v>
      </c>
    </row>
    <row r="32" spans="1:34" ht="21">
      <c r="A32" s="223" t="s">
        <v>247</v>
      </c>
      <c r="B32" s="224"/>
      <c r="C32" s="72"/>
      <c r="D32" s="58"/>
      <c r="E32" s="58"/>
      <c r="F32" s="58"/>
      <c r="G32" s="58"/>
      <c r="H32" s="58"/>
      <c r="I32" s="58"/>
      <c r="J32" s="58"/>
      <c r="K32" s="58"/>
      <c r="L32" s="76"/>
      <c r="M32" s="58"/>
      <c r="N32" s="58"/>
      <c r="O32" s="76"/>
      <c r="P32" s="77"/>
      <c r="Q32" s="77"/>
      <c r="R32" s="77"/>
      <c r="S32" s="58"/>
      <c r="T32" s="58"/>
      <c r="U32" s="58"/>
      <c r="V32" s="72"/>
      <c r="W32" s="58"/>
      <c r="X32" s="72"/>
      <c r="Y32" s="78"/>
      <c r="Z32" s="79"/>
      <c r="AA32" s="80"/>
      <c r="AB32" s="80"/>
      <c r="AC32" s="80"/>
      <c r="AD32" s="80"/>
      <c r="AE32" s="80"/>
      <c r="AF32" s="80"/>
      <c r="AG32" s="80"/>
      <c r="AH32" s="74"/>
    </row>
    <row r="33" spans="1:34" ht="37.5" customHeight="1">
      <c r="A33" s="80" t="s">
        <v>5</v>
      </c>
      <c r="B33" s="71" t="s">
        <v>48</v>
      </c>
      <c r="C33" s="58" t="s">
        <v>53</v>
      </c>
      <c r="D33" s="58" t="s">
        <v>38</v>
      </c>
      <c r="E33" s="72">
        <v>1</v>
      </c>
      <c r="F33" s="72">
        <v>850</v>
      </c>
      <c r="G33" s="72">
        <v>3</v>
      </c>
      <c r="H33" s="72">
        <v>1</v>
      </c>
      <c r="I33" s="72">
        <v>780</v>
      </c>
      <c r="J33" s="72">
        <v>3</v>
      </c>
      <c r="K33" s="72">
        <v>1</v>
      </c>
      <c r="L33" s="72">
        <v>850</v>
      </c>
      <c r="M33" s="72">
        <v>3</v>
      </c>
      <c r="N33" s="72">
        <v>7</v>
      </c>
      <c r="O33" s="72">
        <v>600</v>
      </c>
      <c r="P33" s="72">
        <v>3</v>
      </c>
      <c r="Q33" s="72">
        <v>1</v>
      </c>
      <c r="R33" s="72">
        <v>500</v>
      </c>
      <c r="S33" s="72">
        <v>3</v>
      </c>
      <c r="T33" s="72">
        <v>1</v>
      </c>
      <c r="U33" s="72">
        <v>500</v>
      </c>
      <c r="V33" s="72">
        <v>3</v>
      </c>
      <c r="W33" s="72">
        <v>2</v>
      </c>
      <c r="X33" s="72">
        <v>400</v>
      </c>
      <c r="Y33" s="72">
        <v>3</v>
      </c>
      <c r="Z33" s="73">
        <f>(E33*F33*G33)+(H33*I33*J33)+(K33*L33*M33)+(N33*O33*P33)+(Q33*R33*S33)+(T33*U33*V33)+(W33*X33*Y33)</f>
        <v>25440</v>
      </c>
      <c r="AA33" s="72">
        <v>100</v>
      </c>
      <c r="AB33" s="72">
        <v>30</v>
      </c>
      <c r="AC33" s="72">
        <v>96</v>
      </c>
      <c r="AD33" s="72">
        <v>300</v>
      </c>
      <c r="AE33" s="72">
        <v>4</v>
      </c>
      <c r="AF33" s="72">
        <v>1500</v>
      </c>
      <c r="AG33" s="74">
        <f>SUM(AA33*AB33)+(AC33*AD33)+(AE33*AF33)</f>
        <v>37800</v>
      </c>
      <c r="AH33" s="74">
        <f>Z33+AG33</f>
        <v>63240</v>
      </c>
    </row>
    <row r="34" spans="1:34" ht="21">
      <c r="A34" s="223" t="s">
        <v>248</v>
      </c>
      <c r="B34" s="224"/>
      <c r="C34" s="72"/>
      <c r="D34" s="58"/>
      <c r="E34" s="58"/>
      <c r="F34" s="58"/>
      <c r="G34" s="58"/>
      <c r="H34" s="58"/>
      <c r="I34" s="58"/>
      <c r="J34" s="58"/>
      <c r="K34" s="58"/>
      <c r="L34" s="76"/>
      <c r="M34" s="58"/>
      <c r="N34" s="58"/>
      <c r="O34" s="76"/>
      <c r="P34" s="77"/>
      <c r="Q34" s="77"/>
      <c r="R34" s="77"/>
      <c r="S34" s="58"/>
      <c r="T34" s="58"/>
      <c r="U34" s="58"/>
      <c r="V34" s="72"/>
      <c r="W34" s="58"/>
      <c r="X34" s="250"/>
      <c r="Y34" s="252"/>
      <c r="Z34" s="81"/>
      <c r="AA34" s="80"/>
      <c r="AB34" s="80"/>
      <c r="AC34" s="80"/>
      <c r="AD34" s="80"/>
      <c r="AE34" s="80"/>
      <c r="AF34" s="80"/>
      <c r="AG34" s="80"/>
      <c r="AH34" s="74"/>
    </row>
    <row r="35" spans="1:34" ht="42">
      <c r="A35" s="80" t="s">
        <v>5</v>
      </c>
      <c r="B35" s="71" t="s">
        <v>48</v>
      </c>
      <c r="C35" s="58" t="s">
        <v>37</v>
      </c>
      <c r="D35" s="58" t="s">
        <v>57</v>
      </c>
      <c r="E35" s="72">
        <v>1</v>
      </c>
      <c r="F35" s="72">
        <v>850</v>
      </c>
      <c r="G35" s="72">
        <v>2</v>
      </c>
      <c r="H35" s="72">
        <v>1</v>
      </c>
      <c r="I35" s="72">
        <v>780</v>
      </c>
      <c r="J35" s="72">
        <v>2</v>
      </c>
      <c r="K35" s="72">
        <v>1</v>
      </c>
      <c r="L35" s="72">
        <v>850</v>
      </c>
      <c r="M35" s="72">
        <v>2</v>
      </c>
      <c r="N35" s="72">
        <v>10</v>
      </c>
      <c r="O35" s="72">
        <v>600</v>
      </c>
      <c r="P35" s="72">
        <v>2</v>
      </c>
      <c r="Q35" s="72">
        <v>1</v>
      </c>
      <c r="R35" s="72">
        <v>500</v>
      </c>
      <c r="S35" s="72">
        <v>2</v>
      </c>
      <c r="T35" s="72">
        <v>2</v>
      </c>
      <c r="U35" s="72">
        <v>500</v>
      </c>
      <c r="V35" s="72">
        <v>2</v>
      </c>
      <c r="W35" s="72">
        <v>2</v>
      </c>
      <c r="X35" s="72">
        <v>400</v>
      </c>
      <c r="Y35" s="72">
        <v>2</v>
      </c>
      <c r="Z35" s="73">
        <f>(E35*F35*G35)+(H35*I35*J35)+(K35*L35*M35)+(N35*O35*P35)+(Q35*R35*S35)+(T35*U35*V35)+(W35*X35*Y35)</f>
        <v>21560</v>
      </c>
      <c r="AA35" s="72">
        <v>100</v>
      </c>
      <c r="AB35" s="72">
        <v>30</v>
      </c>
      <c r="AC35" s="72">
        <v>140</v>
      </c>
      <c r="AD35" s="72">
        <v>300</v>
      </c>
      <c r="AE35" s="72">
        <v>3</v>
      </c>
      <c r="AF35" s="72">
        <v>1500</v>
      </c>
      <c r="AG35" s="74">
        <f>SUM(AA35*AB35)+(AC35*AD35)+(AE35*AF35)</f>
        <v>49500</v>
      </c>
      <c r="AH35" s="74">
        <f>Z35+AG35</f>
        <v>71060</v>
      </c>
    </row>
    <row r="36" spans="1:34" ht="21">
      <c r="A36" s="223" t="s">
        <v>249</v>
      </c>
      <c r="B36" s="224"/>
      <c r="C36" s="72"/>
      <c r="D36" s="58"/>
      <c r="E36" s="72"/>
      <c r="F36" s="72"/>
      <c r="G36" s="72"/>
      <c r="H36" s="72"/>
      <c r="I36" s="72"/>
      <c r="J36" s="72"/>
      <c r="K36" s="58"/>
      <c r="L36" s="72"/>
      <c r="M36" s="72"/>
      <c r="N36" s="72"/>
      <c r="O36" s="76"/>
      <c r="P36" s="72"/>
      <c r="Q36" s="72"/>
      <c r="R36" s="77"/>
      <c r="S36" s="58"/>
      <c r="T36" s="72"/>
      <c r="U36" s="58"/>
      <c r="V36" s="72"/>
      <c r="W36" s="72"/>
      <c r="X36" s="72"/>
      <c r="Y36" s="78"/>
      <c r="Z36" s="79"/>
      <c r="AA36" s="80"/>
      <c r="AB36" s="80"/>
      <c r="AC36" s="80"/>
      <c r="AD36" s="80"/>
      <c r="AE36" s="80"/>
      <c r="AF36" s="80"/>
      <c r="AG36" s="80"/>
      <c r="AH36" s="74"/>
    </row>
    <row r="37" spans="1:34" ht="41.25" customHeight="1">
      <c r="A37" s="80" t="s">
        <v>5</v>
      </c>
      <c r="B37" s="71" t="s">
        <v>48</v>
      </c>
      <c r="C37" s="58" t="s">
        <v>10</v>
      </c>
      <c r="D37" s="58" t="s">
        <v>10</v>
      </c>
      <c r="E37" s="72">
        <v>1</v>
      </c>
      <c r="F37" s="72">
        <v>850</v>
      </c>
      <c r="G37" s="72">
        <v>3</v>
      </c>
      <c r="H37" s="72">
        <v>1</v>
      </c>
      <c r="I37" s="72">
        <v>780</v>
      </c>
      <c r="J37" s="72">
        <v>3</v>
      </c>
      <c r="K37" s="72">
        <v>1</v>
      </c>
      <c r="L37" s="72">
        <v>850</v>
      </c>
      <c r="M37" s="72">
        <v>3</v>
      </c>
      <c r="N37" s="72">
        <v>13</v>
      </c>
      <c r="O37" s="72">
        <v>600</v>
      </c>
      <c r="P37" s="72">
        <v>3</v>
      </c>
      <c r="Q37" s="72">
        <v>1</v>
      </c>
      <c r="R37" s="72">
        <v>500</v>
      </c>
      <c r="S37" s="72">
        <v>3</v>
      </c>
      <c r="T37" s="72">
        <v>1</v>
      </c>
      <c r="U37" s="72">
        <v>500</v>
      </c>
      <c r="V37" s="72">
        <v>3</v>
      </c>
      <c r="W37" s="72">
        <v>2</v>
      </c>
      <c r="X37" s="72">
        <v>400</v>
      </c>
      <c r="Y37" s="72">
        <v>3</v>
      </c>
      <c r="Z37" s="73">
        <f>(E37*F37*G37)+(H37*I37*J37)+(K37*L37*M37)+(N37*O37*P37)+(Q37*R37*S37)+(T37*U37*V37)+(W37*X37*Y37)</f>
        <v>36240</v>
      </c>
      <c r="AA37" s="72">
        <v>60</v>
      </c>
      <c r="AB37" s="72">
        <v>30</v>
      </c>
      <c r="AC37" s="72">
        <v>54</v>
      </c>
      <c r="AD37" s="72">
        <v>300</v>
      </c>
      <c r="AE37" s="72"/>
      <c r="AF37" s="72">
        <v>1500</v>
      </c>
      <c r="AG37" s="74">
        <f>SUM(AA37*AB37)+(AC37*AD37)+(AE37*AF37)</f>
        <v>18000</v>
      </c>
      <c r="AH37" s="74">
        <f>Z37+AG37</f>
        <v>54240</v>
      </c>
    </row>
    <row r="38" spans="1:34" ht="40.5" customHeight="1">
      <c r="A38" s="223" t="s">
        <v>250</v>
      </c>
      <c r="B38" s="224"/>
      <c r="C38" s="72"/>
      <c r="D38" s="58"/>
      <c r="E38" s="58"/>
      <c r="F38" s="58"/>
      <c r="G38" s="58"/>
      <c r="H38" s="58"/>
      <c r="I38" s="58"/>
      <c r="J38" s="58"/>
      <c r="K38" s="58"/>
      <c r="L38" s="72"/>
      <c r="M38" s="58"/>
      <c r="N38" s="58"/>
      <c r="O38" s="76"/>
      <c r="P38" s="77"/>
      <c r="Q38" s="77"/>
      <c r="R38" s="77"/>
      <c r="S38" s="58"/>
      <c r="T38" s="58"/>
      <c r="U38" s="58"/>
      <c r="V38" s="72"/>
      <c r="W38" s="58"/>
      <c r="X38" s="72"/>
      <c r="Y38" s="78"/>
      <c r="Z38" s="79"/>
      <c r="AA38" s="80"/>
      <c r="AB38" s="80"/>
      <c r="AC38" s="80"/>
      <c r="AD38" s="80"/>
      <c r="AE38" s="80"/>
      <c r="AF38" s="80"/>
      <c r="AG38" s="80"/>
      <c r="AH38" s="74"/>
    </row>
    <row r="39" spans="1:34" ht="42">
      <c r="A39" s="80" t="s">
        <v>5</v>
      </c>
      <c r="B39" s="71" t="s">
        <v>29</v>
      </c>
      <c r="C39" s="58" t="s">
        <v>59</v>
      </c>
      <c r="D39" s="58" t="s">
        <v>58</v>
      </c>
      <c r="E39" s="72">
        <v>1</v>
      </c>
      <c r="F39" s="72">
        <v>850</v>
      </c>
      <c r="G39" s="72">
        <v>4</v>
      </c>
      <c r="H39" s="72">
        <v>1</v>
      </c>
      <c r="I39" s="72">
        <v>780</v>
      </c>
      <c r="J39" s="72">
        <v>4</v>
      </c>
      <c r="K39" s="72">
        <v>1</v>
      </c>
      <c r="L39" s="72">
        <v>850</v>
      </c>
      <c r="M39" s="72">
        <v>4</v>
      </c>
      <c r="N39" s="72">
        <v>6</v>
      </c>
      <c r="O39" s="72">
        <v>600</v>
      </c>
      <c r="P39" s="72">
        <v>4</v>
      </c>
      <c r="Q39" s="72">
        <v>1</v>
      </c>
      <c r="R39" s="72">
        <v>500</v>
      </c>
      <c r="S39" s="72">
        <v>4</v>
      </c>
      <c r="T39" s="72">
        <v>1</v>
      </c>
      <c r="U39" s="72">
        <v>500</v>
      </c>
      <c r="V39" s="72">
        <v>4</v>
      </c>
      <c r="W39" s="72">
        <v>2</v>
      </c>
      <c r="X39" s="72">
        <v>400</v>
      </c>
      <c r="Y39" s="72">
        <v>4</v>
      </c>
      <c r="Z39" s="73">
        <f>(E39*F39*G39)+(H39*I39*J39)+(K39*L39*M39)+(N39*O39*P39)+(Q39*R39*S39)+(T39*U39*V39)+(W39*X39*Y39)</f>
        <v>31520</v>
      </c>
      <c r="AA39" s="72">
        <v>200</v>
      </c>
      <c r="AB39" s="72">
        <v>30</v>
      </c>
      <c r="AC39" s="72">
        <v>192</v>
      </c>
      <c r="AD39" s="72">
        <v>300</v>
      </c>
      <c r="AE39" s="72">
        <v>12</v>
      </c>
      <c r="AF39" s="72">
        <v>1500</v>
      </c>
      <c r="AG39" s="74">
        <f>SUM(AA39*AB39)+(AC39*AD39)+(AE39*AF39)</f>
        <v>81600</v>
      </c>
      <c r="AH39" s="74">
        <f>Z39+AG39</f>
        <v>113120</v>
      </c>
    </row>
    <row r="40" spans="1:34" ht="39.75" customHeight="1">
      <c r="A40" s="223" t="s">
        <v>251</v>
      </c>
      <c r="B40" s="224"/>
      <c r="C40" s="72"/>
      <c r="D40" s="58"/>
      <c r="E40" s="58"/>
      <c r="F40" s="58"/>
      <c r="G40" s="58"/>
      <c r="H40" s="58"/>
      <c r="I40" s="58"/>
      <c r="J40" s="58"/>
      <c r="K40" s="58"/>
      <c r="L40" s="76"/>
      <c r="M40" s="58"/>
      <c r="N40" s="58"/>
      <c r="O40" s="76"/>
      <c r="P40" s="77"/>
      <c r="Q40" s="77"/>
      <c r="R40" s="77"/>
      <c r="S40" s="58"/>
      <c r="T40" s="58"/>
      <c r="U40" s="58"/>
      <c r="V40" s="72"/>
      <c r="W40" s="58"/>
      <c r="X40" s="72"/>
      <c r="Y40" s="78"/>
      <c r="Z40" s="79"/>
      <c r="AA40" s="80"/>
      <c r="AB40" s="80"/>
      <c r="AC40" s="80"/>
      <c r="AD40" s="80"/>
      <c r="AE40" s="80"/>
      <c r="AF40" s="80"/>
      <c r="AG40" s="80"/>
      <c r="AH40" s="74"/>
    </row>
    <row r="41" spans="1:34" ht="54.75" customHeight="1">
      <c r="A41" s="80" t="s">
        <v>5</v>
      </c>
      <c r="B41" s="71" t="s">
        <v>39</v>
      </c>
      <c r="C41" s="58" t="s">
        <v>47</v>
      </c>
      <c r="D41" s="58" t="s">
        <v>60</v>
      </c>
      <c r="E41" s="72">
        <v>1</v>
      </c>
      <c r="F41" s="72">
        <v>850</v>
      </c>
      <c r="G41" s="72">
        <v>5</v>
      </c>
      <c r="H41" s="72">
        <v>1</v>
      </c>
      <c r="I41" s="72">
        <v>780</v>
      </c>
      <c r="J41" s="72">
        <v>5</v>
      </c>
      <c r="K41" s="72">
        <v>1</v>
      </c>
      <c r="L41" s="72">
        <v>850</v>
      </c>
      <c r="M41" s="72">
        <v>5</v>
      </c>
      <c r="N41" s="72">
        <v>6</v>
      </c>
      <c r="O41" s="72">
        <v>600</v>
      </c>
      <c r="P41" s="72">
        <v>5</v>
      </c>
      <c r="Q41" s="72">
        <v>1</v>
      </c>
      <c r="R41" s="72">
        <v>500</v>
      </c>
      <c r="S41" s="72">
        <v>5</v>
      </c>
      <c r="T41" s="72">
        <v>1</v>
      </c>
      <c r="U41" s="72">
        <v>500</v>
      </c>
      <c r="V41" s="72">
        <v>5</v>
      </c>
      <c r="W41" s="72">
        <v>2</v>
      </c>
      <c r="X41" s="72">
        <v>400</v>
      </c>
      <c r="Y41" s="72">
        <v>5</v>
      </c>
      <c r="Z41" s="73">
        <f>(E41*F41*G41)+(H41*I41*J41)+(K41*L41*M41)+(N41*O41*P41)+(Q41*R41*S41)+(T41*U41*V41)+(W41*X41*Y41)</f>
        <v>39400</v>
      </c>
      <c r="AA41" s="72">
        <v>140</v>
      </c>
      <c r="AB41" s="72">
        <v>30</v>
      </c>
      <c r="AC41" s="72">
        <v>108</v>
      </c>
      <c r="AD41" s="72">
        <v>300</v>
      </c>
      <c r="AE41" s="72">
        <v>3</v>
      </c>
      <c r="AF41" s="72">
        <v>1500</v>
      </c>
      <c r="AG41" s="74">
        <f>SUM(AA41*AB41)+(AC41*AD41)+(AE41*AF41)</f>
        <v>41100</v>
      </c>
      <c r="AH41" s="74">
        <f>Z41+AG41</f>
        <v>80500</v>
      </c>
    </row>
    <row r="42" spans="1:34" ht="42.75" customHeight="1">
      <c r="A42" s="223" t="s">
        <v>252</v>
      </c>
      <c r="B42" s="224"/>
      <c r="C42" s="72"/>
      <c r="D42" s="58"/>
      <c r="E42" s="58"/>
      <c r="F42" s="58"/>
      <c r="G42" s="58"/>
      <c r="H42" s="58"/>
      <c r="I42" s="58"/>
      <c r="J42" s="58"/>
      <c r="K42" s="58"/>
      <c r="L42" s="76"/>
      <c r="M42" s="58"/>
      <c r="N42" s="58"/>
      <c r="O42" s="76"/>
      <c r="P42" s="77"/>
      <c r="Q42" s="77"/>
      <c r="R42" s="77"/>
      <c r="S42" s="58"/>
      <c r="T42" s="58"/>
      <c r="U42" s="58"/>
      <c r="V42" s="72"/>
      <c r="W42" s="58"/>
      <c r="X42" s="72"/>
      <c r="Y42" s="78"/>
      <c r="Z42" s="79"/>
      <c r="AA42" s="80"/>
      <c r="AB42" s="80"/>
      <c r="AC42" s="80"/>
      <c r="AD42" s="80"/>
      <c r="AE42" s="80"/>
      <c r="AF42" s="80"/>
      <c r="AG42" s="80"/>
      <c r="AH42" s="74"/>
    </row>
    <row r="43" spans="1:34" ht="58.5" customHeight="1">
      <c r="A43" s="80" t="s">
        <v>5</v>
      </c>
      <c r="B43" s="71" t="s">
        <v>39</v>
      </c>
      <c r="C43" s="58" t="s">
        <v>87</v>
      </c>
      <c r="D43" s="58" t="s">
        <v>60</v>
      </c>
      <c r="E43" s="72">
        <v>1</v>
      </c>
      <c r="F43" s="72">
        <v>850</v>
      </c>
      <c r="G43" s="72">
        <v>6</v>
      </c>
      <c r="H43" s="72">
        <v>1</v>
      </c>
      <c r="I43" s="72">
        <v>780</v>
      </c>
      <c r="J43" s="72">
        <v>6</v>
      </c>
      <c r="K43" s="72">
        <v>1</v>
      </c>
      <c r="L43" s="72">
        <v>850</v>
      </c>
      <c r="M43" s="72">
        <v>6</v>
      </c>
      <c r="N43" s="72">
        <v>11</v>
      </c>
      <c r="O43" s="72">
        <v>600</v>
      </c>
      <c r="P43" s="72">
        <v>6</v>
      </c>
      <c r="Q43" s="72">
        <v>2</v>
      </c>
      <c r="R43" s="72">
        <v>500</v>
      </c>
      <c r="S43" s="72">
        <v>6</v>
      </c>
      <c r="T43" s="72">
        <v>2</v>
      </c>
      <c r="U43" s="72">
        <v>500</v>
      </c>
      <c r="V43" s="72">
        <v>6</v>
      </c>
      <c r="W43" s="72">
        <v>4</v>
      </c>
      <c r="X43" s="72">
        <v>400</v>
      </c>
      <c r="Y43" s="72">
        <v>6</v>
      </c>
      <c r="Z43" s="73">
        <f>(E43*F43*G43)+(H43*I43*J43)+(K43*L43*M43)+(N43*O43*P43)+(Q43*R43*S43)+(T43*U43*V43)+(W43*X43*Y43)</f>
        <v>76080</v>
      </c>
      <c r="AA43" s="72">
        <v>140</v>
      </c>
      <c r="AB43" s="72">
        <v>30</v>
      </c>
      <c r="AC43" s="72">
        <v>120</v>
      </c>
      <c r="AD43" s="72">
        <v>300</v>
      </c>
      <c r="AE43" s="72">
        <v>3</v>
      </c>
      <c r="AF43" s="72">
        <v>1500</v>
      </c>
      <c r="AG43" s="74">
        <f>SUM(AA43*AB43)+(AC43*AD43)+(AE43*AF43)</f>
        <v>44700</v>
      </c>
      <c r="AH43" s="74">
        <f>Z43+AG43</f>
        <v>120780</v>
      </c>
    </row>
    <row r="44" spans="1:34" ht="21">
      <c r="A44" s="223" t="s">
        <v>253</v>
      </c>
      <c r="B44" s="224"/>
      <c r="C44" s="72"/>
      <c r="D44" s="58"/>
      <c r="E44" s="58"/>
      <c r="F44" s="58"/>
      <c r="G44" s="58"/>
      <c r="H44" s="58"/>
      <c r="I44" s="58"/>
      <c r="J44" s="58"/>
      <c r="K44" s="58"/>
      <c r="L44" s="76"/>
      <c r="M44" s="58"/>
      <c r="N44" s="58"/>
      <c r="O44" s="76"/>
      <c r="P44" s="77"/>
      <c r="Q44" s="77"/>
      <c r="R44" s="77"/>
      <c r="S44" s="58"/>
      <c r="T44" s="58"/>
      <c r="U44" s="58"/>
      <c r="V44" s="72"/>
      <c r="W44" s="58"/>
      <c r="X44" s="72"/>
      <c r="Y44" s="78"/>
      <c r="Z44" s="79"/>
      <c r="AA44" s="80"/>
      <c r="AB44" s="80"/>
      <c r="AC44" s="80"/>
      <c r="AD44" s="80"/>
      <c r="AE44" s="80"/>
      <c r="AF44" s="80"/>
      <c r="AG44" s="80"/>
      <c r="AH44" s="74"/>
    </row>
    <row r="45" spans="1:34" ht="42" customHeight="1">
      <c r="A45" s="80" t="s">
        <v>5</v>
      </c>
      <c r="B45" s="71" t="s">
        <v>39</v>
      </c>
      <c r="C45" s="58" t="s">
        <v>66</v>
      </c>
      <c r="D45" s="58" t="s">
        <v>34</v>
      </c>
      <c r="E45" s="72">
        <v>1</v>
      </c>
      <c r="F45" s="72">
        <v>850</v>
      </c>
      <c r="G45" s="72">
        <v>3</v>
      </c>
      <c r="H45" s="72">
        <v>1</v>
      </c>
      <c r="I45" s="72">
        <v>780</v>
      </c>
      <c r="J45" s="72">
        <v>3</v>
      </c>
      <c r="K45" s="72">
        <v>1</v>
      </c>
      <c r="L45" s="72">
        <v>850</v>
      </c>
      <c r="M45" s="72">
        <v>3</v>
      </c>
      <c r="N45" s="72">
        <v>6</v>
      </c>
      <c r="O45" s="72">
        <v>600</v>
      </c>
      <c r="P45" s="72">
        <v>3</v>
      </c>
      <c r="Q45" s="72">
        <v>1</v>
      </c>
      <c r="R45" s="72">
        <v>500</v>
      </c>
      <c r="S45" s="72">
        <v>3</v>
      </c>
      <c r="T45" s="72">
        <v>1</v>
      </c>
      <c r="U45" s="72">
        <v>500</v>
      </c>
      <c r="V45" s="72">
        <v>3</v>
      </c>
      <c r="W45" s="72">
        <v>2</v>
      </c>
      <c r="X45" s="72">
        <v>400</v>
      </c>
      <c r="Y45" s="72">
        <v>3</v>
      </c>
      <c r="Z45" s="73">
        <f>(E45*F45*G45)+(H45*I45*J45)+(K45*L45*M45)+(N45*O45*P45)+(Q45*R45*S45)+(T45*U45*V45)+(W45*X45*Y45)</f>
        <v>23640</v>
      </c>
      <c r="AA45" s="72">
        <v>80</v>
      </c>
      <c r="AB45" s="72">
        <v>30</v>
      </c>
      <c r="AC45" s="72">
        <v>72</v>
      </c>
      <c r="AD45" s="72">
        <v>300</v>
      </c>
      <c r="AE45" s="72">
        <v>3</v>
      </c>
      <c r="AF45" s="72">
        <v>1500</v>
      </c>
      <c r="AG45" s="74">
        <f>SUM(AA45*AB45)+(AC45*AD45)+(AE45*AF45)</f>
        <v>28500</v>
      </c>
      <c r="AH45" s="74">
        <f>Z45+AG45</f>
        <v>52140</v>
      </c>
    </row>
    <row r="46" spans="1:34" ht="21">
      <c r="A46" s="223" t="s">
        <v>254</v>
      </c>
      <c r="B46" s="224"/>
      <c r="C46" s="72"/>
      <c r="D46" s="58"/>
      <c r="E46" s="72"/>
      <c r="F46" s="72"/>
      <c r="G46" s="72"/>
      <c r="H46" s="72"/>
      <c r="I46" s="72"/>
      <c r="J46" s="72"/>
      <c r="K46" s="58"/>
      <c r="L46" s="72"/>
      <c r="M46" s="72"/>
      <c r="N46" s="72"/>
      <c r="O46" s="76"/>
      <c r="P46" s="72"/>
      <c r="Q46" s="72"/>
      <c r="R46" s="77"/>
      <c r="S46" s="58"/>
      <c r="T46" s="72"/>
      <c r="U46" s="58"/>
      <c r="V46" s="72"/>
      <c r="W46" s="72"/>
      <c r="X46" s="72"/>
      <c r="Y46" s="78"/>
      <c r="Z46" s="77"/>
      <c r="AA46" s="80"/>
      <c r="AB46" s="80"/>
      <c r="AC46" s="80"/>
      <c r="AD46" s="80"/>
      <c r="AE46" s="80"/>
      <c r="AF46" s="80"/>
      <c r="AG46" s="80"/>
      <c r="AH46" s="74"/>
    </row>
    <row r="47" spans="1:34" ht="84">
      <c r="A47" s="80" t="s">
        <v>5</v>
      </c>
      <c r="B47" s="71" t="s">
        <v>39</v>
      </c>
      <c r="C47" s="58" t="s">
        <v>61</v>
      </c>
      <c r="D47" s="58" t="s">
        <v>68</v>
      </c>
      <c r="E47" s="72">
        <v>1</v>
      </c>
      <c r="F47" s="72">
        <v>850</v>
      </c>
      <c r="G47" s="72">
        <v>3</v>
      </c>
      <c r="H47" s="72">
        <v>1</v>
      </c>
      <c r="I47" s="72">
        <v>780</v>
      </c>
      <c r="J47" s="72">
        <v>3</v>
      </c>
      <c r="K47" s="72">
        <v>1</v>
      </c>
      <c r="L47" s="72">
        <v>850</v>
      </c>
      <c r="M47" s="72">
        <v>3</v>
      </c>
      <c r="N47" s="72">
        <v>6</v>
      </c>
      <c r="O47" s="72">
        <v>600</v>
      </c>
      <c r="P47" s="72">
        <v>3</v>
      </c>
      <c r="Q47" s="72">
        <v>1</v>
      </c>
      <c r="R47" s="72">
        <v>500</v>
      </c>
      <c r="S47" s="72">
        <v>3</v>
      </c>
      <c r="T47" s="72">
        <v>1</v>
      </c>
      <c r="U47" s="72">
        <v>500</v>
      </c>
      <c r="V47" s="72">
        <v>3</v>
      </c>
      <c r="W47" s="72">
        <v>2</v>
      </c>
      <c r="X47" s="72">
        <v>400</v>
      </c>
      <c r="Y47" s="72">
        <v>3</v>
      </c>
      <c r="Z47" s="73">
        <f>(E47*F47*G47)+(H47*I47*J47)+(K47*L47*M47)+(N47*O47*P47)+(Q47*R47*S47)+(T47*U47*V47)+(W47*X47*Y47)</f>
        <v>23640</v>
      </c>
      <c r="AA47" s="72">
        <v>80</v>
      </c>
      <c r="AB47" s="72">
        <v>30</v>
      </c>
      <c r="AC47" s="72">
        <v>72</v>
      </c>
      <c r="AD47" s="72">
        <v>300</v>
      </c>
      <c r="AE47" s="72">
        <v>3</v>
      </c>
      <c r="AF47" s="72">
        <v>1500</v>
      </c>
      <c r="AG47" s="74">
        <f>SUM(AA47*AB47)+(AC47*AD47)+(AE47*AF47)</f>
        <v>28500</v>
      </c>
      <c r="AH47" s="74">
        <f>Z47+AG47</f>
        <v>52140</v>
      </c>
    </row>
    <row r="48" spans="1:34" ht="20.25">
      <c r="A48" s="250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2"/>
      <c r="AE48" s="246" t="s">
        <v>256</v>
      </c>
      <c r="AF48" s="247"/>
      <c r="AG48" s="248"/>
      <c r="AH48" s="66">
        <f>AH11+AH13+AH15+AH17+AH19+AH21+AH23+AH25+AH27+AH29+AH31+AH33+AH35+AH37+AH39+AH41+AH43+AH45+AH47</f>
        <v>1445380</v>
      </c>
    </row>
    <row r="49" spans="3:22" ht="18">
      <c r="C49" s="1"/>
      <c r="D49" s="1"/>
      <c r="V49" s="1"/>
    </row>
    <row r="50" spans="3:22" ht="18">
      <c r="C50" s="1"/>
      <c r="D50" s="1"/>
      <c r="V50" s="1"/>
    </row>
    <row r="51" spans="3:22" ht="18">
      <c r="C51" s="1"/>
      <c r="D51" s="1"/>
      <c r="V51" s="1"/>
    </row>
    <row r="52" spans="3:22" ht="18">
      <c r="C52" s="1"/>
      <c r="D52" s="1"/>
      <c r="V52" s="1"/>
    </row>
    <row r="53" spans="3:22" ht="18">
      <c r="C53" s="1"/>
      <c r="D53" s="1"/>
      <c r="V53" s="1"/>
    </row>
    <row r="54" spans="3:22" ht="18">
      <c r="C54" s="1"/>
      <c r="D54" s="1"/>
      <c r="V54" s="1"/>
    </row>
    <row r="55" spans="3:22" ht="18">
      <c r="C55" s="1"/>
      <c r="D55" s="1"/>
      <c r="V55" s="1"/>
    </row>
    <row r="56" spans="3:22" ht="18">
      <c r="C56" s="1"/>
      <c r="D56" s="1"/>
      <c r="V56" s="1"/>
    </row>
    <row r="57" spans="3:22" ht="18">
      <c r="C57" s="1"/>
      <c r="D57" s="1"/>
      <c r="V57" s="1"/>
    </row>
    <row r="58" spans="3:22" ht="18">
      <c r="C58" s="1"/>
      <c r="D58" s="1"/>
      <c r="V58" s="1"/>
    </row>
    <row r="59" spans="3:22" ht="18">
      <c r="C59" s="1"/>
      <c r="D59" s="1"/>
      <c r="V59" s="1"/>
    </row>
    <row r="60" spans="3:22" ht="18">
      <c r="C60" s="1"/>
      <c r="D60" s="1"/>
      <c r="V60" s="1"/>
    </row>
    <row r="61" spans="3:22" ht="18">
      <c r="C61" s="1"/>
      <c r="D61" s="1"/>
      <c r="V61" s="1"/>
    </row>
    <row r="62" spans="3:22" ht="18">
      <c r="C62" s="1"/>
      <c r="D62" s="1"/>
      <c r="V62" s="1"/>
    </row>
    <row r="63" spans="3:22" ht="18">
      <c r="C63" s="1"/>
      <c r="D63" s="1"/>
      <c r="V63" s="1"/>
    </row>
    <row r="64" spans="3:22" ht="18">
      <c r="C64" s="1"/>
      <c r="D64" s="1"/>
      <c r="V64" s="1"/>
    </row>
    <row r="65" spans="3:22" ht="18">
      <c r="C65" s="1"/>
      <c r="D65" s="1"/>
      <c r="V65" s="1"/>
    </row>
    <row r="66" spans="3:22" ht="18">
      <c r="C66" s="1"/>
      <c r="D66" s="1"/>
      <c r="V66" s="1"/>
    </row>
    <row r="67" spans="3:22" ht="18">
      <c r="C67" s="1"/>
      <c r="D67" s="1"/>
      <c r="V67" s="1"/>
    </row>
    <row r="68" spans="3:22" ht="18">
      <c r="C68" s="1"/>
      <c r="D68" s="1"/>
      <c r="V68" s="1"/>
    </row>
    <row r="69" spans="3:22" ht="18">
      <c r="C69" s="1"/>
      <c r="D69" s="1"/>
      <c r="V69" s="1"/>
    </row>
    <row r="70" spans="3:22" ht="18">
      <c r="C70" s="1"/>
      <c r="D70" s="1"/>
      <c r="V70" s="1"/>
    </row>
    <row r="71" spans="3:22" ht="18">
      <c r="C71" s="1"/>
      <c r="D71" s="1"/>
      <c r="V71" s="1"/>
    </row>
    <row r="72" spans="3:22" ht="18">
      <c r="C72" s="1"/>
      <c r="D72" s="1"/>
      <c r="V72" s="1"/>
    </row>
    <row r="73" spans="3:22" ht="18">
      <c r="C73" s="1"/>
      <c r="D73" s="1"/>
      <c r="V73" s="1"/>
    </row>
    <row r="74" spans="3:22" ht="18">
      <c r="C74" s="1"/>
      <c r="D74" s="1"/>
      <c r="V74" s="1"/>
    </row>
    <row r="75" spans="3:22" ht="18">
      <c r="C75" s="1"/>
      <c r="D75" s="1"/>
      <c r="V75" s="1"/>
    </row>
    <row r="76" spans="3:22" ht="18">
      <c r="C76" s="1"/>
      <c r="D76" s="1"/>
      <c r="V76" s="1"/>
    </row>
    <row r="77" spans="3:22" ht="18">
      <c r="C77" s="1"/>
      <c r="D77" s="1"/>
      <c r="V77" s="1"/>
    </row>
    <row r="78" spans="3:22" ht="18">
      <c r="C78" s="1"/>
      <c r="D78" s="1"/>
      <c r="V78" s="1"/>
    </row>
    <row r="79" spans="3:22" ht="18">
      <c r="C79" s="1"/>
      <c r="D79" s="1"/>
      <c r="V79" s="1"/>
    </row>
    <row r="80" spans="3:22" ht="18">
      <c r="C80" s="1"/>
      <c r="D80" s="1"/>
      <c r="V80" s="1"/>
    </row>
    <row r="81" spans="3:22" ht="18">
      <c r="C81" s="1"/>
      <c r="D81" s="1"/>
      <c r="V81" s="1"/>
    </row>
    <row r="82" spans="3:22" ht="18">
      <c r="C82" s="1"/>
      <c r="D82" s="1"/>
      <c r="V82" s="1"/>
    </row>
    <row r="83" spans="3:22" ht="18">
      <c r="C83" s="1"/>
      <c r="D83" s="1"/>
      <c r="V83" s="1"/>
    </row>
    <row r="84" spans="3:22" ht="18">
      <c r="C84" s="1"/>
      <c r="D84" s="1"/>
      <c r="V84" s="1"/>
    </row>
    <row r="85" spans="3:22" ht="18">
      <c r="C85" s="1"/>
      <c r="D85" s="1"/>
      <c r="V85" s="1"/>
    </row>
    <row r="86" spans="3:22" ht="18">
      <c r="C86" s="1"/>
      <c r="D86" s="1"/>
      <c r="V86" s="1"/>
    </row>
    <row r="87" spans="3:22" ht="18">
      <c r="C87" s="1"/>
      <c r="D87" s="1"/>
      <c r="V87" s="1"/>
    </row>
    <row r="88" spans="3:22" ht="18">
      <c r="C88" s="1"/>
      <c r="D88" s="1"/>
      <c r="V88" s="1"/>
    </row>
    <row r="89" spans="3:22" ht="18">
      <c r="C89" s="1"/>
      <c r="D89" s="1"/>
      <c r="V89" s="1"/>
    </row>
    <row r="90" spans="3:22" ht="18">
      <c r="C90" s="1"/>
      <c r="D90" s="1"/>
      <c r="V90" s="1"/>
    </row>
    <row r="91" spans="3:22" ht="18">
      <c r="C91" s="1"/>
      <c r="D91" s="1"/>
      <c r="V91" s="1"/>
    </row>
    <row r="92" spans="3:22" ht="18">
      <c r="C92" s="1"/>
      <c r="D92" s="1"/>
      <c r="V92" s="1"/>
    </row>
    <row r="93" spans="3:22" ht="18">
      <c r="C93" s="1"/>
      <c r="D93" s="1"/>
      <c r="V93" s="1"/>
    </row>
    <row r="94" spans="3:22" ht="18">
      <c r="C94" s="1"/>
      <c r="D94" s="1"/>
      <c r="V94" s="1"/>
    </row>
    <row r="95" spans="3:22" ht="18">
      <c r="C95" s="1"/>
      <c r="D95" s="1"/>
      <c r="V95" s="1"/>
    </row>
    <row r="96" spans="3:22" ht="18">
      <c r="C96" s="1"/>
      <c r="D96" s="1"/>
      <c r="V96" s="1"/>
    </row>
    <row r="97" spans="3:22" ht="18">
      <c r="C97" s="1"/>
      <c r="D97" s="1"/>
      <c r="V97" s="1"/>
    </row>
    <row r="98" spans="3:22" ht="18">
      <c r="C98" s="1"/>
      <c r="D98" s="1"/>
      <c r="V98" s="1"/>
    </row>
    <row r="99" spans="3:22" ht="18">
      <c r="C99" s="1"/>
      <c r="D99" s="1"/>
      <c r="V99" s="1"/>
    </row>
    <row r="100" spans="3:22" ht="18">
      <c r="C100" s="1"/>
      <c r="D100" s="1"/>
      <c r="V100" s="1"/>
    </row>
    <row r="101" spans="3:22" ht="18">
      <c r="C101" s="1"/>
      <c r="D101" s="1"/>
      <c r="V101" s="1"/>
    </row>
    <row r="102" spans="3:22" ht="18">
      <c r="C102" s="1"/>
      <c r="D102" s="1"/>
      <c r="V102" s="1"/>
    </row>
    <row r="103" spans="3:22" ht="18">
      <c r="C103" s="1"/>
      <c r="D103" s="1"/>
      <c r="V103" s="1"/>
    </row>
    <row r="104" spans="3:22" ht="18">
      <c r="C104" s="1"/>
      <c r="D104" s="1"/>
      <c r="V104" s="1"/>
    </row>
    <row r="105" spans="3:22" ht="18">
      <c r="C105" s="1"/>
      <c r="D105" s="1"/>
      <c r="V105" s="1"/>
    </row>
    <row r="106" spans="3:22" ht="18">
      <c r="C106" s="1"/>
      <c r="D106" s="1"/>
      <c r="V106" s="1"/>
    </row>
    <row r="107" spans="3:22" ht="18">
      <c r="C107" s="1"/>
      <c r="D107" s="1"/>
      <c r="V107" s="1"/>
    </row>
    <row r="108" spans="3:22" ht="18">
      <c r="C108" s="1"/>
      <c r="D108" s="1"/>
      <c r="V108" s="1"/>
    </row>
    <row r="109" spans="3:4" ht="18">
      <c r="C109" s="1"/>
      <c r="D109" s="1"/>
    </row>
  </sheetData>
  <sheetProtection/>
  <mergeCells count="33">
    <mergeCell ref="A24:B24"/>
    <mergeCell ref="A1:B1"/>
    <mergeCell ref="A2:B2"/>
    <mergeCell ref="A3:B3"/>
    <mergeCell ref="A4:B4"/>
    <mergeCell ref="A20:B20"/>
    <mergeCell ref="A18:B18"/>
    <mergeCell ref="X30:Y30"/>
    <mergeCell ref="A32:B32"/>
    <mergeCell ref="A34:B34"/>
    <mergeCell ref="X34:Y34"/>
    <mergeCell ref="C1:D4"/>
    <mergeCell ref="A5:AE8"/>
    <mergeCell ref="A14:B14"/>
    <mergeCell ref="A16:B16"/>
    <mergeCell ref="X16:Y16"/>
    <mergeCell ref="A22:B22"/>
    <mergeCell ref="A28:B28"/>
    <mergeCell ref="A42:B42"/>
    <mergeCell ref="A44:B44"/>
    <mergeCell ref="A36:B36"/>
    <mergeCell ref="A38:B38"/>
    <mergeCell ref="A30:B30"/>
    <mergeCell ref="AE48:AG48"/>
    <mergeCell ref="V1:AH1"/>
    <mergeCell ref="V2:AH2"/>
    <mergeCell ref="V3:AH3"/>
    <mergeCell ref="V4:AH4"/>
    <mergeCell ref="A46:B46"/>
    <mergeCell ref="A48:AD48"/>
    <mergeCell ref="A40:B40"/>
    <mergeCell ref="A26:B26"/>
    <mergeCell ref="X26:Y26"/>
  </mergeCells>
  <printOptions/>
  <pageMargins left="0.25" right="0.25" top="0.75" bottom="0.75" header="0.3" footer="0.3"/>
  <pageSetup fitToHeight="0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5"/>
  <sheetViews>
    <sheetView zoomScalePageLayoutView="0" workbookViewId="0" topLeftCell="B1">
      <pane ySplit="9" topLeftCell="A16" activePane="bottomLeft" state="frozen"/>
      <selection pane="topLeft" activeCell="C1" sqref="C1"/>
      <selection pane="bottomLeft" activeCell="A5" sqref="A5:AE8"/>
    </sheetView>
  </sheetViews>
  <sheetFormatPr defaultColWidth="9.140625" defaultRowHeight="15"/>
  <cols>
    <col min="1" max="1" width="7.421875" style="1" customWidth="1"/>
    <col min="2" max="2" width="100.140625" style="1" customWidth="1"/>
    <col min="3" max="3" width="21.28125" style="2" customWidth="1"/>
    <col min="4" max="4" width="24.28125" style="3" customWidth="1"/>
    <col min="5" max="5" width="6.8515625" style="1" customWidth="1"/>
    <col min="6" max="6" width="6.421875" style="1" customWidth="1"/>
    <col min="7" max="7" width="6.8515625" style="1" customWidth="1"/>
    <col min="8" max="8" width="9.421875" style="1" customWidth="1"/>
    <col min="9" max="9" width="8.8515625" style="1" customWidth="1"/>
    <col min="10" max="10" width="5.421875" style="1" customWidth="1"/>
    <col min="11" max="11" width="8.28125" style="1" customWidth="1"/>
    <col min="12" max="12" width="8.00390625" style="1" customWidth="1"/>
    <col min="13" max="13" width="6.8515625" style="1" customWidth="1"/>
    <col min="14" max="14" width="5.28125" style="1" customWidth="1"/>
    <col min="15" max="15" width="6.8515625" style="1" customWidth="1"/>
    <col min="16" max="16" width="5.28125" style="1" customWidth="1"/>
    <col min="17" max="17" width="4.7109375" style="1" customWidth="1"/>
    <col min="18" max="18" width="8.7109375" style="1" customWidth="1"/>
    <col min="19" max="20" width="5.421875" style="1" customWidth="1"/>
    <col min="21" max="21" width="6.00390625" style="1" customWidth="1"/>
    <col min="22" max="22" width="9.140625" style="4" customWidth="1"/>
    <col min="23" max="23" width="10.57421875" style="1" customWidth="1"/>
    <col min="24" max="24" width="6.00390625" style="1" customWidth="1"/>
    <col min="25" max="25" width="5.57421875" style="1" customWidth="1"/>
    <col min="26" max="26" width="7.00390625" style="1" customWidth="1"/>
    <col min="27" max="27" width="6.7109375" style="1" customWidth="1"/>
    <col min="28" max="28" width="8.00390625" style="1" customWidth="1"/>
    <col min="29" max="29" width="8.57421875" style="1" customWidth="1"/>
    <col min="30" max="30" width="11.140625" style="1" customWidth="1"/>
    <col min="31" max="31" width="13.421875" style="1" customWidth="1"/>
    <col min="32" max="16384" width="9.140625" style="1" customWidth="1"/>
  </cols>
  <sheetData>
    <row r="1" spans="1:31" ht="36" customHeight="1">
      <c r="A1" s="258" t="s">
        <v>222</v>
      </c>
      <c r="B1" s="258"/>
      <c r="C1" s="259"/>
      <c r="D1" s="259"/>
      <c r="E1" s="90"/>
      <c r="F1" s="90"/>
      <c r="G1" s="90"/>
      <c r="H1" s="91"/>
      <c r="I1" s="90"/>
      <c r="J1" s="90"/>
      <c r="K1" s="90"/>
      <c r="L1" s="92"/>
      <c r="M1" s="93"/>
      <c r="N1" s="93"/>
      <c r="O1" s="93"/>
      <c r="P1" s="93"/>
      <c r="Q1" s="93"/>
      <c r="R1" s="93"/>
      <c r="S1" s="93"/>
      <c r="T1" s="93"/>
      <c r="U1" s="93"/>
      <c r="V1" s="249" t="s">
        <v>242</v>
      </c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35.25" customHeight="1">
      <c r="A2" s="258" t="s">
        <v>223</v>
      </c>
      <c r="B2" s="258"/>
      <c r="C2" s="259"/>
      <c r="D2" s="259"/>
      <c r="E2" s="90"/>
      <c r="F2" s="90"/>
      <c r="G2" s="90"/>
      <c r="H2" s="91"/>
      <c r="I2" s="90"/>
      <c r="J2" s="90"/>
      <c r="K2" s="90"/>
      <c r="L2" s="92"/>
      <c r="M2" s="93"/>
      <c r="N2" s="93"/>
      <c r="O2" s="93"/>
      <c r="P2" s="93"/>
      <c r="Q2" s="93"/>
      <c r="R2" s="93"/>
      <c r="S2" s="93"/>
      <c r="T2" s="93"/>
      <c r="U2" s="93"/>
      <c r="V2" s="249" t="s">
        <v>244</v>
      </c>
      <c r="W2" s="249"/>
      <c r="X2" s="249"/>
      <c r="Y2" s="249"/>
      <c r="Z2" s="249"/>
      <c r="AA2" s="249"/>
      <c r="AB2" s="249"/>
      <c r="AC2" s="249"/>
      <c r="AD2" s="249"/>
      <c r="AE2" s="249"/>
    </row>
    <row r="3" spans="1:31" ht="47.25" customHeight="1">
      <c r="A3" s="258" t="s">
        <v>225</v>
      </c>
      <c r="B3" s="258"/>
      <c r="C3" s="259"/>
      <c r="D3" s="259"/>
      <c r="E3" s="90"/>
      <c r="F3" s="90"/>
      <c r="G3" s="90"/>
      <c r="H3" s="91"/>
      <c r="I3" s="90"/>
      <c r="J3" s="90"/>
      <c r="K3" s="90"/>
      <c r="L3" s="92"/>
      <c r="M3" s="93"/>
      <c r="N3" s="93"/>
      <c r="O3" s="93"/>
      <c r="P3" s="93"/>
      <c r="Q3" s="93"/>
      <c r="R3" s="93"/>
      <c r="S3" s="93"/>
      <c r="T3" s="93"/>
      <c r="U3" s="93"/>
      <c r="V3" s="249" t="s">
        <v>243</v>
      </c>
      <c r="W3" s="249"/>
      <c r="X3" s="249"/>
      <c r="Y3" s="249"/>
      <c r="Z3" s="249"/>
      <c r="AA3" s="249"/>
      <c r="AB3" s="249"/>
      <c r="AC3" s="249"/>
      <c r="AD3" s="249"/>
      <c r="AE3" s="249"/>
    </row>
    <row r="4" spans="1:31" ht="60.75" customHeight="1">
      <c r="A4" s="258" t="s">
        <v>226</v>
      </c>
      <c r="B4" s="258"/>
      <c r="C4" s="259"/>
      <c r="D4" s="259"/>
      <c r="E4" s="90"/>
      <c r="F4" s="90"/>
      <c r="G4" s="90"/>
      <c r="H4" s="91"/>
      <c r="I4" s="90"/>
      <c r="J4" s="90"/>
      <c r="K4" s="90"/>
      <c r="L4" s="92"/>
      <c r="M4" s="93"/>
      <c r="N4" s="93"/>
      <c r="O4" s="93"/>
      <c r="P4" s="93"/>
      <c r="Q4" s="93"/>
      <c r="R4" s="93"/>
      <c r="S4" s="93"/>
      <c r="T4" s="93"/>
      <c r="U4" s="93"/>
      <c r="V4" s="249" t="s">
        <v>226</v>
      </c>
      <c r="W4" s="249"/>
      <c r="X4" s="249"/>
      <c r="Y4" s="249"/>
      <c r="Z4" s="249"/>
      <c r="AA4" s="249"/>
      <c r="AB4" s="249"/>
      <c r="AC4" s="249"/>
      <c r="AD4" s="249"/>
      <c r="AE4" s="249"/>
    </row>
    <row r="5" spans="1:31" ht="18.75" customHeight="1">
      <c r="A5" s="256" t="s">
        <v>245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</row>
    <row r="6" spans="1:31" ht="18.75" customHeight="1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</row>
    <row r="7" spans="1:31" ht="18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</row>
    <row r="8" spans="1:31" ht="18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</row>
    <row r="9" spans="1:31" s="3" customFormat="1" ht="120.75" customHeight="1">
      <c r="A9" s="58" t="s">
        <v>0</v>
      </c>
      <c r="B9" s="59" t="s">
        <v>1</v>
      </c>
      <c r="C9" s="60" t="s">
        <v>3</v>
      </c>
      <c r="D9" s="60" t="s">
        <v>4</v>
      </c>
      <c r="E9" s="61" t="s">
        <v>72</v>
      </c>
      <c r="F9" s="61" t="s">
        <v>73</v>
      </c>
      <c r="G9" s="61" t="s">
        <v>74</v>
      </c>
      <c r="H9" s="61" t="s">
        <v>75</v>
      </c>
      <c r="I9" s="61" t="s">
        <v>73</v>
      </c>
      <c r="J9" s="61" t="s">
        <v>74</v>
      </c>
      <c r="K9" s="61" t="s">
        <v>76</v>
      </c>
      <c r="L9" s="61" t="s">
        <v>73</v>
      </c>
      <c r="M9" s="61" t="s">
        <v>74</v>
      </c>
      <c r="N9" s="61" t="s">
        <v>77</v>
      </c>
      <c r="O9" s="61" t="s">
        <v>73</v>
      </c>
      <c r="P9" s="61" t="s">
        <v>74</v>
      </c>
      <c r="Q9" s="61" t="s">
        <v>78</v>
      </c>
      <c r="R9" s="61" t="s">
        <v>73</v>
      </c>
      <c r="S9" s="61" t="s">
        <v>74</v>
      </c>
      <c r="T9" s="61" t="s">
        <v>79</v>
      </c>
      <c r="U9" s="61" t="s">
        <v>73</v>
      </c>
      <c r="V9" s="61" t="s">
        <v>74</v>
      </c>
      <c r="W9" s="62" t="s">
        <v>80</v>
      </c>
      <c r="X9" s="61" t="s">
        <v>81</v>
      </c>
      <c r="Y9" s="61" t="s">
        <v>82</v>
      </c>
      <c r="Z9" s="61" t="s">
        <v>83</v>
      </c>
      <c r="AA9" s="61" t="s">
        <v>82</v>
      </c>
      <c r="AB9" s="61" t="s">
        <v>84</v>
      </c>
      <c r="AC9" s="63" t="s">
        <v>82</v>
      </c>
      <c r="AD9" s="61" t="s">
        <v>85</v>
      </c>
      <c r="AE9" s="49" t="s">
        <v>86</v>
      </c>
    </row>
    <row r="10" spans="1:31" ht="21">
      <c r="A10" s="64" t="s">
        <v>12</v>
      </c>
      <c r="B10" s="64"/>
      <c r="C10" s="65"/>
      <c r="D10" s="59"/>
      <c r="E10" s="66"/>
      <c r="F10" s="6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7"/>
      <c r="V10" s="68"/>
      <c r="W10" s="69"/>
      <c r="X10" s="70"/>
      <c r="Y10" s="70"/>
      <c r="Z10" s="70"/>
      <c r="AA10" s="70"/>
      <c r="AB10" s="70"/>
      <c r="AC10" s="70"/>
      <c r="AD10" s="70"/>
      <c r="AE10" s="70"/>
    </row>
    <row r="11" spans="1:31" ht="42">
      <c r="A11" s="58" t="s">
        <v>5</v>
      </c>
      <c r="B11" s="71" t="s">
        <v>29</v>
      </c>
      <c r="C11" s="58" t="s">
        <v>13</v>
      </c>
      <c r="D11" s="58" t="s">
        <v>14</v>
      </c>
      <c r="E11" s="72">
        <v>1</v>
      </c>
      <c r="F11" s="72">
        <v>850</v>
      </c>
      <c r="G11" s="72">
        <v>3</v>
      </c>
      <c r="H11" s="72">
        <v>1</v>
      </c>
      <c r="I11" s="72">
        <v>800</v>
      </c>
      <c r="J11" s="72">
        <v>3</v>
      </c>
      <c r="K11" s="72">
        <v>18</v>
      </c>
      <c r="L11" s="72">
        <v>600</v>
      </c>
      <c r="M11" s="72">
        <v>3</v>
      </c>
      <c r="N11" s="72">
        <v>2</v>
      </c>
      <c r="O11" s="72">
        <v>500</v>
      </c>
      <c r="P11" s="72">
        <v>3</v>
      </c>
      <c r="Q11" s="72">
        <v>2</v>
      </c>
      <c r="R11" s="72">
        <v>500</v>
      </c>
      <c r="S11" s="72">
        <v>3</v>
      </c>
      <c r="T11" s="72">
        <v>2</v>
      </c>
      <c r="U11" s="72">
        <v>400</v>
      </c>
      <c r="V11" s="72">
        <v>3</v>
      </c>
      <c r="W11" s="73">
        <f>SUM(E11*F11*G11)+(H11*I11*J11)+(K11*L11*M11)+(N11*O11*P11)+(Q11*R11*S11)+(T11*U11*V11)</f>
        <v>45750</v>
      </c>
      <c r="X11" s="72">
        <v>80</v>
      </c>
      <c r="Y11" s="72">
        <v>30</v>
      </c>
      <c r="Z11" s="72">
        <v>72</v>
      </c>
      <c r="AA11" s="72">
        <v>250</v>
      </c>
      <c r="AB11" s="72">
        <v>6</v>
      </c>
      <c r="AC11" s="72">
        <v>1500</v>
      </c>
      <c r="AD11" s="74">
        <f>SUM(X11*Y11)+(Z11*AA11)+(AB11*AC11)</f>
        <v>29400</v>
      </c>
      <c r="AE11" s="74">
        <f>W11+AD11</f>
        <v>75150</v>
      </c>
    </row>
    <row r="12" spans="1:31" ht="18.75" customHeight="1">
      <c r="A12" s="64" t="s">
        <v>239</v>
      </c>
      <c r="B12" s="64"/>
      <c r="C12" s="75"/>
      <c r="D12" s="58"/>
      <c r="E12" s="58"/>
      <c r="F12" s="58"/>
      <c r="G12" s="58"/>
      <c r="H12" s="58"/>
      <c r="I12" s="76"/>
      <c r="J12" s="58"/>
      <c r="K12" s="58"/>
      <c r="L12" s="76"/>
      <c r="M12" s="77"/>
      <c r="N12" s="77"/>
      <c r="O12" s="77"/>
      <c r="P12" s="58"/>
      <c r="Q12" s="58"/>
      <c r="R12" s="58"/>
      <c r="S12" s="72"/>
      <c r="T12" s="58"/>
      <c r="U12" s="72"/>
      <c r="V12" s="78"/>
      <c r="W12" s="79"/>
      <c r="X12" s="80"/>
      <c r="Y12" s="80"/>
      <c r="Z12" s="80"/>
      <c r="AA12" s="80"/>
      <c r="AB12" s="80"/>
      <c r="AC12" s="80"/>
      <c r="AD12" s="80"/>
      <c r="AE12" s="80"/>
    </row>
    <row r="13" spans="1:31" ht="42">
      <c r="A13" s="58" t="s">
        <v>5</v>
      </c>
      <c r="B13" s="71" t="s">
        <v>17</v>
      </c>
      <c r="C13" s="75" t="s">
        <v>15</v>
      </c>
      <c r="D13" s="58" t="s">
        <v>10</v>
      </c>
      <c r="E13" s="72">
        <v>1</v>
      </c>
      <c r="F13" s="72">
        <v>850</v>
      </c>
      <c r="G13" s="72">
        <v>4</v>
      </c>
      <c r="H13" s="72">
        <v>1</v>
      </c>
      <c r="I13" s="72">
        <v>800</v>
      </c>
      <c r="J13" s="72">
        <v>4</v>
      </c>
      <c r="K13" s="72">
        <v>20</v>
      </c>
      <c r="L13" s="72">
        <v>600</v>
      </c>
      <c r="M13" s="72">
        <v>4</v>
      </c>
      <c r="N13" s="72">
        <v>1</v>
      </c>
      <c r="O13" s="72">
        <v>500</v>
      </c>
      <c r="P13" s="72">
        <v>4</v>
      </c>
      <c r="Q13" s="72">
        <v>1</v>
      </c>
      <c r="R13" s="72">
        <v>500</v>
      </c>
      <c r="S13" s="72">
        <v>4</v>
      </c>
      <c r="T13" s="72">
        <v>2</v>
      </c>
      <c r="U13" s="72">
        <v>400</v>
      </c>
      <c r="V13" s="72">
        <v>4</v>
      </c>
      <c r="W13" s="73">
        <f>SUM(E13*F13*G13)+(H13*I13*J13)+(K13*L13*M13)+(N13*O13*P13)+(Q13*R13*S13)+(T13*U13*V13)</f>
        <v>61800</v>
      </c>
      <c r="X13" s="72">
        <v>200</v>
      </c>
      <c r="Y13" s="72">
        <v>30</v>
      </c>
      <c r="Z13" s="72">
        <v>224</v>
      </c>
      <c r="AA13" s="72">
        <v>250</v>
      </c>
      <c r="AB13" s="72"/>
      <c r="AC13" s="72">
        <v>1500</v>
      </c>
      <c r="AD13" s="74">
        <f>SUM(X13*Y13)+(Z13*AA13)+(AB13*AC13)</f>
        <v>62000</v>
      </c>
      <c r="AE13" s="74">
        <f>W13+AD13</f>
        <v>123800</v>
      </c>
    </row>
    <row r="14" spans="1:31" ht="34.5" customHeight="1">
      <c r="A14" s="58" t="s">
        <v>6</v>
      </c>
      <c r="B14" s="71" t="s">
        <v>16</v>
      </c>
      <c r="C14" s="75" t="s">
        <v>18</v>
      </c>
      <c r="D14" s="58" t="s">
        <v>57</v>
      </c>
      <c r="E14" s="72">
        <v>1</v>
      </c>
      <c r="F14" s="72">
        <v>850</v>
      </c>
      <c r="G14" s="72">
        <v>4</v>
      </c>
      <c r="H14" s="72">
        <v>1</v>
      </c>
      <c r="I14" s="72">
        <v>800</v>
      </c>
      <c r="J14" s="72">
        <v>4</v>
      </c>
      <c r="K14" s="72">
        <v>20</v>
      </c>
      <c r="L14" s="72">
        <v>600</v>
      </c>
      <c r="M14" s="72">
        <v>4</v>
      </c>
      <c r="N14" s="72">
        <v>1</v>
      </c>
      <c r="O14" s="72">
        <v>500</v>
      </c>
      <c r="P14" s="72">
        <v>4</v>
      </c>
      <c r="Q14" s="72">
        <v>1</v>
      </c>
      <c r="R14" s="72">
        <v>500</v>
      </c>
      <c r="S14" s="72">
        <v>4</v>
      </c>
      <c r="T14" s="72">
        <v>2</v>
      </c>
      <c r="U14" s="72">
        <v>400</v>
      </c>
      <c r="V14" s="72">
        <v>4</v>
      </c>
      <c r="W14" s="73">
        <f>SUM(E14*F14*G14)+(H14*I14*J14)+(K14*L14*M14)+(N14*O14*P14)+(Q14*R14*S14)+(T14*U14*V14)</f>
        <v>61800</v>
      </c>
      <c r="X14" s="72">
        <v>200</v>
      </c>
      <c r="Y14" s="72">
        <v>30</v>
      </c>
      <c r="Z14" s="72">
        <v>224</v>
      </c>
      <c r="AA14" s="72">
        <v>250</v>
      </c>
      <c r="AB14" s="72"/>
      <c r="AC14" s="72">
        <v>1500</v>
      </c>
      <c r="AD14" s="74">
        <f>SUM(X14*Y14)+(Z14*AA14)+(AB14*AC14)</f>
        <v>62000</v>
      </c>
      <c r="AE14" s="74">
        <f>W14+AD14</f>
        <v>123800</v>
      </c>
    </row>
    <row r="15" spans="1:31" ht="20.25" customHeight="1">
      <c r="A15" s="216" t="s">
        <v>20</v>
      </c>
      <c r="B15" s="217"/>
      <c r="C15" s="75"/>
      <c r="D15" s="58"/>
      <c r="E15" s="58"/>
      <c r="F15" s="58"/>
      <c r="G15" s="58"/>
      <c r="H15" s="58"/>
      <c r="I15" s="76"/>
      <c r="J15" s="58"/>
      <c r="K15" s="58"/>
      <c r="L15" s="76"/>
      <c r="M15" s="77"/>
      <c r="N15" s="77"/>
      <c r="O15" s="77"/>
      <c r="P15" s="58"/>
      <c r="Q15" s="58"/>
      <c r="R15" s="58"/>
      <c r="S15" s="72"/>
      <c r="T15" s="58"/>
      <c r="U15" s="72"/>
      <c r="V15" s="78"/>
      <c r="W15" s="79"/>
      <c r="X15" s="80"/>
      <c r="Y15" s="80"/>
      <c r="Z15" s="80"/>
      <c r="AA15" s="80"/>
      <c r="AB15" s="80"/>
      <c r="AC15" s="80"/>
      <c r="AD15" s="80"/>
      <c r="AE15" s="80"/>
    </row>
    <row r="16" spans="1:31" ht="42">
      <c r="A16" s="58" t="s">
        <v>21</v>
      </c>
      <c r="B16" s="71" t="s">
        <v>23</v>
      </c>
      <c r="C16" s="58" t="s">
        <v>22</v>
      </c>
      <c r="D16" s="58" t="s">
        <v>139</v>
      </c>
      <c r="E16" s="72">
        <v>1</v>
      </c>
      <c r="F16" s="72">
        <v>850</v>
      </c>
      <c r="G16" s="72">
        <v>3</v>
      </c>
      <c r="H16" s="72">
        <v>1</v>
      </c>
      <c r="I16" s="72">
        <v>800</v>
      </c>
      <c r="J16" s="72">
        <v>3</v>
      </c>
      <c r="K16" s="72">
        <v>18</v>
      </c>
      <c r="L16" s="72">
        <v>600</v>
      </c>
      <c r="M16" s="72">
        <v>3</v>
      </c>
      <c r="N16" s="72">
        <v>2</v>
      </c>
      <c r="O16" s="72">
        <v>500</v>
      </c>
      <c r="P16" s="72">
        <v>3</v>
      </c>
      <c r="Q16" s="72">
        <v>2</v>
      </c>
      <c r="R16" s="72">
        <v>500</v>
      </c>
      <c r="S16" s="72">
        <v>3</v>
      </c>
      <c r="T16" s="72">
        <v>2</v>
      </c>
      <c r="U16" s="72">
        <v>400</v>
      </c>
      <c r="V16" s="72">
        <v>3</v>
      </c>
      <c r="W16" s="73">
        <f>SUM(E16*F16*G16)+(H16*I16*J16)+(K16*L16*M16)+(N16*O16*P16)+(Q16*R16*S16)+(T16*U16*V16)</f>
        <v>45750</v>
      </c>
      <c r="X16" s="72">
        <v>80</v>
      </c>
      <c r="Y16" s="72">
        <v>30</v>
      </c>
      <c r="Z16" s="72">
        <v>72</v>
      </c>
      <c r="AA16" s="72">
        <v>250</v>
      </c>
      <c r="AB16" s="72">
        <v>6</v>
      </c>
      <c r="AC16" s="72">
        <v>1500</v>
      </c>
      <c r="AD16" s="74">
        <f>SUM(X16*Y16)+(Z16*AA16)+(AB16*AC16)</f>
        <v>29400</v>
      </c>
      <c r="AE16" s="74">
        <f>W16+AD16</f>
        <v>75150</v>
      </c>
    </row>
    <row r="17" spans="1:31" ht="21">
      <c r="A17" s="225" t="s">
        <v>25</v>
      </c>
      <c r="B17" s="226"/>
      <c r="C17" s="58"/>
      <c r="D17" s="58"/>
      <c r="E17" s="58"/>
      <c r="F17" s="58"/>
      <c r="G17" s="58"/>
      <c r="H17" s="58"/>
      <c r="I17" s="76"/>
      <c r="J17" s="58"/>
      <c r="K17" s="58"/>
      <c r="L17" s="76"/>
      <c r="M17" s="58"/>
      <c r="N17" s="58"/>
      <c r="O17" s="77"/>
      <c r="P17" s="58"/>
      <c r="Q17" s="76"/>
      <c r="R17" s="58"/>
      <c r="S17" s="58"/>
      <c r="T17" s="76"/>
      <c r="U17" s="250"/>
      <c r="V17" s="252"/>
      <c r="W17" s="81"/>
      <c r="X17" s="80"/>
      <c r="Y17" s="80"/>
      <c r="Z17" s="80"/>
      <c r="AA17" s="80"/>
      <c r="AB17" s="80"/>
      <c r="AC17" s="80"/>
      <c r="AD17" s="80"/>
      <c r="AE17" s="74"/>
    </row>
    <row r="18" spans="1:31" ht="39" customHeight="1">
      <c r="A18" s="80" t="s">
        <v>5</v>
      </c>
      <c r="B18" s="71" t="s">
        <v>228</v>
      </c>
      <c r="C18" s="58" t="s">
        <v>26</v>
      </c>
      <c r="D18" s="58" t="s">
        <v>27</v>
      </c>
      <c r="E18" s="72">
        <v>1</v>
      </c>
      <c r="F18" s="72">
        <v>850</v>
      </c>
      <c r="G18" s="72">
        <v>3</v>
      </c>
      <c r="H18" s="72">
        <v>1</v>
      </c>
      <c r="I18" s="72">
        <v>800</v>
      </c>
      <c r="J18" s="72">
        <v>3</v>
      </c>
      <c r="K18" s="72">
        <v>5</v>
      </c>
      <c r="L18" s="72">
        <v>600</v>
      </c>
      <c r="M18" s="72">
        <v>3</v>
      </c>
      <c r="N18" s="72">
        <v>1</v>
      </c>
      <c r="O18" s="72">
        <v>500</v>
      </c>
      <c r="P18" s="72">
        <v>3</v>
      </c>
      <c r="Q18" s="72">
        <v>1</v>
      </c>
      <c r="R18" s="72">
        <v>500</v>
      </c>
      <c r="S18" s="72">
        <v>3</v>
      </c>
      <c r="T18" s="72">
        <v>2</v>
      </c>
      <c r="U18" s="72">
        <v>400</v>
      </c>
      <c r="V18" s="72">
        <v>3</v>
      </c>
      <c r="W18" s="73">
        <f>SUM(E18*F18*G18)+(H18*I18*J18)+(K18*L18*M18)+(N18*O18*P18)+(Q18*R18*S18)+(T18*U18*V18)</f>
        <v>19350</v>
      </c>
      <c r="X18" s="72">
        <v>180</v>
      </c>
      <c r="Y18" s="72">
        <v>30</v>
      </c>
      <c r="Z18" s="72">
        <v>160</v>
      </c>
      <c r="AA18" s="72">
        <v>250</v>
      </c>
      <c r="AB18" s="72">
        <v>6</v>
      </c>
      <c r="AC18" s="72">
        <v>1500</v>
      </c>
      <c r="AD18" s="74">
        <f>SUM(X18*Y18)+(Z18*AA18)+(AB18*AC18)</f>
        <v>54400</v>
      </c>
      <c r="AE18" s="74">
        <f>W18+AD18</f>
        <v>73750</v>
      </c>
    </row>
    <row r="19" spans="1:31" ht="42">
      <c r="A19" s="80" t="s">
        <v>6</v>
      </c>
      <c r="B19" s="71" t="s">
        <v>30</v>
      </c>
      <c r="C19" s="58" t="s">
        <v>28</v>
      </c>
      <c r="D19" s="58" t="s">
        <v>27</v>
      </c>
      <c r="E19" s="72">
        <v>1</v>
      </c>
      <c r="F19" s="72">
        <v>850</v>
      </c>
      <c r="G19" s="72">
        <v>3</v>
      </c>
      <c r="H19" s="72">
        <v>1</v>
      </c>
      <c r="I19" s="72">
        <v>800</v>
      </c>
      <c r="J19" s="72">
        <v>3</v>
      </c>
      <c r="K19" s="72">
        <v>5</v>
      </c>
      <c r="L19" s="72">
        <v>600</v>
      </c>
      <c r="M19" s="72">
        <v>3</v>
      </c>
      <c r="N19" s="72">
        <v>1</v>
      </c>
      <c r="O19" s="72">
        <v>500</v>
      </c>
      <c r="P19" s="72">
        <v>3</v>
      </c>
      <c r="Q19" s="72">
        <v>1</v>
      </c>
      <c r="R19" s="72">
        <v>500</v>
      </c>
      <c r="S19" s="72">
        <v>3</v>
      </c>
      <c r="T19" s="72">
        <v>2</v>
      </c>
      <c r="U19" s="72">
        <v>400</v>
      </c>
      <c r="V19" s="72">
        <v>3</v>
      </c>
      <c r="W19" s="73">
        <f>SUM(E19*F19*G19)+(H19*I19*J19)+(K19*L19*M19)+(N19*O19*P19)+(Q19*R19*S19)+(T19*U19*V19)</f>
        <v>19350</v>
      </c>
      <c r="X19" s="72">
        <v>180</v>
      </c>
      <c r="Y19" s="72">
        <v>30</v>
      </c>
      <c r="Z19" s="72">
        <v>160</v>
      </c>
      <c r="AA19" s="72">
        <v>250</v>
      </c>
      <c r="AB19" s="72">
        <v>6</v>
      </c>
      <c r="AC19" s="72">
        <v>1500</v>
      </c>
      <c r="AD19" s="74">
        <f>SUM(X19*Y19)+(Z19*AA19)+(AB19*AC19)</f>
        <v>54400</v>
      </c>
      <c r="AE19" s="74">
        <f>W19+AD19</f>
        <v>73750</v>
      </c>
    </row>
    <row r="20" spans="1:31" ht="21">
      <c r="A20" s="225" t="s">
        <v>135</v>
      </c>
      <c r="B20" s="226"/>
      <c r="C20" s="58"/>
      <c r="D20" s="58"/>
      <c r="E20" s="72"/>
      <c r="F20" s="72"/>
      <c r="G20" s="72"/>
      <c r="H20" s="58"/>
      <c r="I20" s="72"/>
      <c r="J20" s="72"/>
      <c r="K20" s="72"/>
      <c r="L20" s="76"/>
      <c r="M20" s="72"/>
      <c r="N20" s="72"/>
      <c r="O20" s="77"/>
      <c r="P20" s="58"/>
      <c r="Q20" s="72"/>
      <c r="R20" s="58"/>
      <c r="S20" s="72"/>
      <c r="T20" s="72"/>
      <c r="U20" s="72"/>
      <c r="V20" s="78"/>
      <c r="W20" s="79"/>
      <c r="X20" s="80"/>
      <c r="Y20" s="80"/>
      <c r="Z20" s="80"/>
      <c r="AA20" s="80"/>
      <c r="AB20" s="80"/>
      <c r="AC20" s="80"/>
      <c r="AD20" s="80"/>
      <c r="AE20" s="74"/>
    </row>
    <row r="21" spans="1:31" ht="42">
      <c r="A21" s="80" t="s">
        <v>5</v>
      </c>
      <c r="B21" s="71" t="s">
        <v>71</v>
      </c>
      <c r="C21" s="58" t="s">
        <v>31</v>
      </c>
      <c r="D21" s="58" t="s">
        <v>32</v>
      </c>
      <c r="E21" s="72">
        <v>1</v>
      </c>
      <c r="F21" s="72">
        <v>850</v>
      </c>
      <c r="G21" s="72">
        <v>2</v>
      </c>
      <c r="H21" s="72">
        <v>1</v>
      </c>
      <c r="I21" s="72">
        <v>800</v>
      </c>
      <c r="J21" s="72">
        <v>2</v>
      </c>
      <c r="K21" s="72">
        <v>16</v>
      </c>
      <c r="L21" s="72">
        <v>600</v>
      </c>
      <c r="M21" s="72">
        <v>2</v>
      </c>
      <c r="N21" s="72">
        <v>1</v>
      </c>
      <c r="O21" s="72">
        <v>500</v>
      </c>
      <c r="P21" s="72">
        <v>2</v>
      </c>
      <c r="Q21" s="72">
        <v>1</v>
      </c>
      <c r="R21" s="72">
        <v>500</v>
      </c>
      <c r="S21" s="72">
        <v>2</v>
      </c>
      <c r="T21" s="72">
        <v>4</v>
      </c>
      <c r="U21" s="72">
        <v>400</v>
      </c>
      <c r="V21" s="72">
        <v>2</v>
      </c>
      <c r="W21" s="73">
        <f>SUM(E21*F21*G21)+(H21*I21*J21)+(K21*L21*M21)+(N21*O21*P21)+(Q21*R21*S21)+(T21*U21*V21)</f>
        <v>27700</v>
      </c>
      <c r="X21" s="72">
        <v>200</v>
      </c>
      <c r="Y21" s="72">
        <v>30</v>
      </c>
      <c r="Z21" s="72">
        <v>198</v>
      </c>
      <c r="AA21" s="72">
        <v>250</v>
      </c>
      <c r="AB21" s="72">
        <v>3</v>
      </c>
      <c r="AC21" s="72">
        <v>1500</v>
      </c>
      <c r="AD21" s="74">
        <f>SUM(X21*Y21)+(Z21*AA21)+(AB21*AC21)</f>
        <v>60000</v>
      </c>
      <c r="AE21" s="74">
        <f>W21+AD21</f>
        <v>87700</v>
      </c>
    </row>
    <row r="22" spans="1:31" ht="63">
      <c r="A22" s="80" t="s">
        <v>6</v>
      </c>
      <c r="B22" s="71" t="s">
        <v>71</v>
      </c>
      <c r="C22" s="58" t="s">
        <v>33</v>
      </c>
      <c r="D22" s="58" t="s">
        <v>34</v>
      </c>
      <c r="E22" s="72">
        <v>1</v>
      </c>
      <c r="F22" s="72">
        <v>850</v>
      </c>
      <c r="G22" s="72">
        <v>2</v>
      </c>
      <c r="H22" s="72">
        <v>1</v>
      </c>
      <c r="I22" s="72">
        <v>800</v>
      </c>
      <c r="J22" s="72">
        <v>2</v>
      </c>
      <c r="K22" s="72">
        <v>16</v>
      </c>
      <c r="L22" s="72">
        <v>600</v>
      </c>
      <c r="M22" s="72">
        <v>2</v>
      </c>
      <c r="N22" s="72">
        <v>1</v>
      </c>
      <c r="O22" s="72">
        <v>500</v>
      </c>
      <c r="P22" s="72">
        <v>2</v>
      </c>
      <c r="Q22" s="72">
        <v>1</v>
      </c>
      <c r="R22" s="72">
        <v>500</v>
      </c>
      <c r="S22" s="72">
        <v>2</v>
      </c>
      <c r="T22" s="72">
        <v>4</v>
      </c>
      <c r="U22" s="72">
        <v>400</v>
      </c>
      <c r="V22" s="72">
        <v>2</v>
      </c>
      <c r="W22" s="73">
        <f>SUM(E22*F22*G22)+(H22*I22*J22)+(K22*L22*M22)+(N22*O22*P22)+(Q22*R22*S22)+(T22*U22*V22)</f>
        <v>27700</v>
      </c>
      <c r="X22" s="72">
        <v>200</v>
      </c>
      <c r="Y22" s="72">
        <v>30</v>
      </c>
      <c r="Z22" s="72">
        <v>198</v>
      </c>
      <c r="AA22" s="72">
        <v>250</v>
      </c>
      <c r="AB22" s="72">
        <v>3</v>
      </c>
      <c r="AC22" s="72">
        <v>1500</v>
      </c>
      <c r="AD22" s="74">
        <f>SUM(X22*Y22)+(Z22*AA22)+(AB22*AC22)</f>
        <v>60000</v>
      </c>
      <c r="AE22" s="74">
        <f>W22+AD22</f>
        <v>87700</v>
      </c>
    </row>
    <row r="23" spans="1:31" ht="21">
      <c r="A23" s="223" t="s">
        <v>136</v>
      </c>
      <c r="B23" s="224"/>
      <c r="C23" s="72"/>
      <c r="D23" s="58"/>
      <c r="E23" s="72"/>
      <c r="F23" s="72"/>
      <c r="G23" s="72"/>
      <c r="H23" s="58"/>
      <c r="I23" s="72"/>
      <c r="J23" s="72"/>
      <c r="K23" s="72"/>
      <c r="L23" s="76"/>
      <c r="M23" s="72"/>
      <c r="N23" s="72"/>
      <c r="O23" s="77"/>
      <c r="P23" s="58"/>
      <c r="Q23" s="72"/>
      <c r="R23" s="58"/>
      <c r="S23" s="72"/>
      <c r="T23" s="72"/>
      <c r="U23" s="72"/>
      <c r="V23" s="78"/>
      <c r="W23" s="79"/>
      <c r="X23" s="80"/>
      <c r="Y23" s="80"/>
      <c r="Z23" s="80"/>
      <c r="AA23" s="80"/>
      <c r="AB23" s="80"/>
      <c r="AC23" s="80"/>
      <c r="AD23" s="80"/>
      <c r="AE23" s="74"/>
    </row>
    <row r="24" spans="1:31" ht="42">
      <c r="A24" s="80" t="s">
        <v>5</v>
      </c>
      <c r="B24" s="71" t="s">
        <v>39</v>
      </c>
      <c r="C24" s="58" t="s">
        <v>59</v>
      </c>
      <c r="D24" s="58" t="s">
        <v>67</v>
      </c>
      <c r="E24" s="72">
        <v>1</v>
      </c>
      <c r="F24" s="72">
        <v>850</v>
      </c>
      <c r="G24" s="72">
        <v>3</v>
      </c>
      <c r="H24" s="72">
        <v>1</v>
      </c>
      <c r="I24" s="72">
        <v>800</v>
      </c>
      <c r="J24" s="72">
        <v>3</v>
      </c>
      <c r="K24" s="72">
        <v>4</v>
      </c>
      <c r="L24" s="72">
        <v>600</v>
      </c>
      <c r="M24" s="72">
        <v>3</v>
      </c>
      <c r="N24" s="72">
        <v>1</v>
      </c>
      <c r="O24" s="72">
        <v>500</v>
      </c>
      <c r="P24" s="72">
        <v>3</v>
      </c>
      <c r="Q24" s="72">
        <v>1</v>
      </c>
      <c r="R24" s="72">
        <v>500</v>
      </c>
      <c r="S24" s="72">
        <v>3</v>
      </c>
      <c r="T24" s="72">
        <v>2</v>
      </c>
      <c r="U24" s="72">
        <v>400</v>
      </c>
      <c r="V24" s="72">
        <v>3</v>
      </c>
      <c r="W24" s="73">
        <f>SUM(E24*F24*G24)+(H24*I24*J24)+(K24*L24*M24)+(N24*O24*P24)+(Q24*R24*S24)+(T24*U24*V24)</f>
        <v>17550</v>
      </c>
      <c r="X24" s="72">
        <v>60</v>
      </c>
      <c r="Y24" s="72">
        <v>30</v>
      </c>
      <c r="Z24" s="72">
        <v>54</v>
      </c>
      <c r="AA24" s="72">
        <v>250</v>
      </c>
      <c r="AB24" s="72"/>
      <c r="AC24" s="72">
        <v>1500</v>
      </c>
      <c r="AD24" s="74">
        <f>SUM(X24*Y24)+(Z24*AA24)+(AB24*AC24)</f>
        <v>15300</v>
      </c>
      <c r="AE24" s="74">
        <f>W24+AD24</f>
        <v>32850</v>
      </c>
    </row>
    <row r="25" spans="1:31" ht="42">
      <c r="A25" s="80" t="s">
        <v>6</v>
      </c>
      <c r="B25" s="71" t="s">
        <v>40</v>
      </c>
      <c r="C25" s="72" t="s">
        <v>52</v>
      </c>
      <c r="D25" s="58" t="s">
        <v>67</v>
      </c>
      <c r="E25" s="72">
        <v>1</v>
      </c>
      <c r="F25" s="72">
        <v>850</v>
      </c>
      <c r="G25" s="72">
        <v>3</v>
      </c>
      <c r="H25" s="72">
        <v>1</v>
      </c>
      <c r="I25" s="72">
        <v>800</v>
      </c>
      <c r="J25" s="72">
        <v>3</v>
      </c>
      <c r="K25" s="72">
        <v>4</v>
      </c>
      <c r="L25" s="72">
        <v>600</v>
      </c>
      <c r="M25" s="72">
        <v>3</v>
      </c>
      <c r="N25" s="72">
        <v>1</v>
      </c>
      <c r="O25" s="72">
        <v>500</v>
      </c>
      <c r="P25" s="72">
        <v>3</v>
      </c>
      <c r="Q25" s="72">
        <v>1</v>
      </c>
      <c r="R25" s="72">
        <v>500</v>
      </c>
      <c r="S25" s="72">
        <v>3</v>
      </c>
      <c r="T25" s="72">
        <v>2</v>
      </c>
      <c r="U25" s="72">
        <v>400</v>
      </c>
      <c r="V25" s="72">
        <v>3</v>
      </c>
      <c r="W25" s="73">
        <f>SUM(E25*F25*G25)+(H25*I25*J25)+(K25*L25*M25)+(N25*O25*P25)+(Q25*R25*S25)+(T25*U25*V25)</f>
        <v>17550</v>
      </c>
      <c r="X25" s="72">
        <v>60</v>
      </c>
      <c r="Y25" s="72">
        <v>30</v>
      </c>
      <c r="Z25" s="72">
        <v>54</v>
      </c>
      <c r="AA25" s="72">
        <v>250</v>
      </c>
      <c r="AB25" s="72"/>
      <c r="AC25" s="72">
        <v>1500</v>
      </c>
      <c r="AD25" s="74">
        <f>SUM(X25*Y25)+(Z25*AA25)+(AB25*AC25)</f>
        <v>15300</v>
      </c>
      <c r="AE25" s="74">
        <f>W25+AD25</f>
        <v>32850</v>
      </c>
    </row>
    <row r="26" spans="1:31" ht="21">
      <c r="A26" s="223" t="s">
        <v>137</v>
      </c>
      <c r="B26" s="224"/>
      <c r="C26" s="72"/>
      <c r="D26" s="58"/>
      <c r="E26" s="72"/>
      <c r="F26" s="72"/>
      <c r="G26" s="72"/>
      <c r="H26" s="58"/>
      <c r="I26" s="72"/>
      <c r="J26" s="82"/>
      <c r="K26" s="72"/>
      <c r="L26" s="76"/>
      <c r="M26" s="72"/>
      <c r="N26" s="72"/>
      <c r="O26" s="77"/>
      <c r="P26" s="58"/>
      <c r="Q26" s="72"/>
      <c r="R26" s="58"/>
      <c r="S26" s="72"/>
      <c r="T26" s="72"/>
      <c r="U26" s="72"/>
      <c r="V26" s="78"/>
      <c r="W26" s="79"/>
      <c r="X26" s="80"/>
      <c r="Y26" s="80"/>
      <c r="Z26" s="80"/>
      <c r="AA26" s="80"/>
      <c r="AB26" s="80"/>
      <c r="AC26" s="80"/>
      <c r="AD26" s="80"/>
      <c r="AE26" s="74"/>
    </row>
    <row r="27" spans="1:31" ht="42">
      <c r="A27" s="80" t="s">
        <v>5</v>
      </c>
      <c r="B27" s="71" t="s">
        <v>39</v>
      </c>
      <c r="C27" s="58" t="s">
        <v>37</v>
      </c>
      <c r="D27" s="58" t="s">
        <v>38</v>
      </c>
      <c r="E27" s="72">
        <v>1</v>
      </c>
      <c r="F27" s="72">
        <v>850</v>
      </c>
      <c r="G27" s="72">
        <v>2</v>
      </c>
      <c r="H27" s="72">
        <v>1</v>
      </c>
      <c r="I27" s="72">
        <v>800</v>
      </c>
      <c r="J27" s="72">
        <v>2</v>
      </c>
      <c r="K27" s="72">
        <v>6</v>
      </c>
      <c r="L27" s="72">
        <v>600</v>
      </c>
      <c r="M27" s="72">
        <v>2</v>
      </c>
      <c r="N27" s="72">
        <v>1</v>
      </c>
      <c r="O27" s="72">
        <v>500</v>
      </c>
      <c r="P27" s="72">
        <v>2</v>
      </c>
      <c r="Q27" s="72">
        <v>1</v>
      </c>
      <c r="R27" s="72">
        <v>500</v>
      </c>
      <c r="S27" s="72">
        <v>2</v>
      </c>
      <c r="T27" s="72">
        <v>2</v>
      </c>
      <c r="U27" s="72">
        <v>400</v>
      </c>
      <c r="V27" s="72">
        <v>2</v>
      </c>
      <c r="W27" s="73">
        <f>SUM(E27*F27*G27)+(H27*I27*J27)+(K27*L27*M27)+(N27*O27*P27)+(Q27*R27*S27)+(T27*U27*V27)</f>
        <v>14100</v>
      </c>
      <c r="X27" s="72">
        <v>30</v>
      </c>
      <c r="Y27" s="72">
        <v>30</v>
      </c>
      <c r="Z27" s="72">
        <v>18</v>
      </c>
      <c r="AA27" s="72">
        <v>250</v>
      </c>
      <c r="AB27" s="72"/>
      <c r="AC27" s="72">
        <v>1500</v>
      </c>
      <c r="AD27" s="74">
        <f>SUM(X27*Y27)+(Z27*AA27)+(AB27*AC27)</f>
        <v>5400</v>
      </c>
      <c r="AE27" s="74">
        <f>W27+AD27</f>
        <v>19500</v>
      </c>
    </row>
    <row r="28" spans="1:31" ht="42">
      <c r="A28" s="80" t="s">
        <v>6</v>
      </c>
      <c r="B28" s="71" t="s">
        <v>40</v>
      </c>
      <c r="C28" s="58" t="s">
        <v>41</v>
      </c>
      <c r="D28" s="58" t="s">
        <v>38</v>
      </c>
      <c r="E28" s="72">
        <v>1</v>
      </c>
      <c r="F28" s="72">
        <v>850</v>
      </c>
      <c r="G28" s="72">
        <v>2</v>
      </c>
      <c r="H28" s="72">
        <v>1</v>
      </c>
      <c r="I28" s="72">
        <v>800</v>
      </c>
      <c r="J28" s="72">
        <v>2</v>
      </c>
      <c r="K28" s="72">
        <v>6</v>
      </c>
      <c r="L28" s="72">
        <v>600</v>
      </c>
      <c r="M28" s="72">
        <v>2</v>
      </c>
      <c r="N28" s="72">
        <v>1</v>
      </c>
      <c r="O28" s="72">
        <v>500</v>
      </c>
      <c r="P28" s="72">
        <v>2</v>
      </c>
      <c r="Q28" s="72">
        <v>1</v>
      </c>
      <c r="R28" s="72">
        <v>500</v>
      </c>
      <c r="S28" s="72">
        <v>2</v>
      </c>
      <c r="T28" s="72">
        <v>2</v>
      </c>
      <c r="U28" s="72">
        <v>400</v>
      </c>
      <c r="V28" s="72">
        <v>2</v>
      </c>
      <c r="W28" s="73">
        <f>SUM(E28*F28*G28)+(H28*I28*J28)+(K28*L28*M28)+(N28*O28*P28)+(Q28*R28*S28)+(T28*U28*V28)</f>
        <v>14100</v>
      </c>
      <c r="X28" s="72">
        <v>30</v>
      </c>
      <c r="Y28" s="72">
        <v>30</v>
      </c>
      <c r="Z28" s="72">
        <v>18</v>
      </c>
      <c r="AA28" s="72">
        <v>250</v>
      </c>
      <c r="AB28" s="72"/>
      <c r="AC28" s="72">
        <v>1500</v>
      </c>
      <c r="AD28" s="74">
        <f>SUM(X28*Y28)+(Z28*AA28)+(AB28*AC28)</f>
        <v>5400</v>
      </c>
      <c r="AE28" s="74">
        <f>W28+AD28</f>
        <v>19500</v>
      </c>
    </row>
    <row r="29" spans="1:31" ht="21">
      <c r="A29" s="223" t="s">
        <v>140</v>
      </c>
      <c r="B29" s="224"/>
      <c r="C29" s="58"/>
      <c r="D29" s="58"/>
      <c r="E29" s="72"/>
      <c r="F29" s="72"/>
      <c r="G29" s="72"/>
      <c r="H29" s="58"/>
      <c r="I29" s="72"/>
      <c r="J29" s="72"/>
      <c r="K29" s="72"/>
      <c r="L29" s="76"/>
      <c r="M29" s="72"/>
      <c r="N29" s="72"/>
      <c r="O29" s="77"/>
      <c r="P29" s="58"/>
      <c r="Q29" s="72"/>
      <c r="R29" s="58"/>
      <c r="S29" s="72"/>
      <c r="T29" s="72"/>
      <c r="U29" s="72"/>
      <c r="V29" s="78"/>
      <c r="W29" s="79"/>
      <c r="X29" s="80"/>
      <c r="Y29" s="80"/>
      <c r="Z29" s="80"/>
      <c r="AA29" s="80"/>
      <c r="AB29" s="80"/>
      <c r="AC29" s="80"/>
      <c r="AD29" s="80"/>
      <c r="AE29" s="74"/>
    </row>
    <row r="30" spans="1:31" ht="42">
      <c r="A30" s="80" t="s">
        <v>5</v>
      </c>
      <c r="B30" s="71" t="s">
        <v>39</v>
      </c>
      <c r="C30" s="58" t="s">
        <v>44</v>
      </c>
      <c r="D30" s="58" t="s">
        <v>43</v>
      </c>
      <c r="E30" s="72">
        <v>1</v>
      </c>
      <c r="F30" s="72">
        <v>850</v>
      </c>
      <c r="G30" s="72">
        <v>3</v>
      </c>
      <c r="H30" s="72">
        <v>1</v>
      </c>
      <c r="I30" s="72">
        <v>800</v>
      </c>
      <c r="J30" s="72">
        <v>3</v>
      </c>
      <c r="K30" s="72">
        <v>7</v>
      </c>
      <c r="L30" s="72">
        <v>600</v>
      </c>
      <c r="M30" s="72">
        <v>3</v>
      </c>
      <c r="N30" s="72">
        <v>1</v>
      </c>
      <c r="O30" s="72">
        <v>500</v>
      </c>
      <c r="P30" s="72">
        <v>3</v>
      </c>
      <c r="Q30" s="72">
        <v>1</v>
      </c>
      <c r="R30" s="72">
        <v>500</v>
      </c>
      <c r="S30" s="72">
        <v>3</v>
      </c>
      <c r="T30" s="72">
        <v>2</v>
      </c>
      <c r="U30" s="72">
        <v>400</v>
      </c>
      <c r="V30" s="72">
        <v>3</v>
      </c>
      <c r="W30" s="73">
        <f>SUM(E30*F30*G30)+(H30*I30*J30)+(K30*L30*M30)+(N30*O30*P30)+(Q30*R30*S30)+(T30*U30*V30)</f>
        <v>22950</v>
      </c>
      <c r="X30" s="72">
        <v>120</v>
      </c>
      <c r="Y30" s="72">
        <v>30</v>
      </c>
      <c r="Z30" s="72">
        <v>120</v>
      </c>
      <c r="AA30" s="72">
        <v>250</v>
      </c>
      <c r="AB30" s="72">
        <v>3</v>
      </c>
      <c r="AC30" s="72">
        <v>1500</v>
      </c>
      <c r="AD30" s="74">
        <f>SUM(X30*Y30)+(Z30*AA30)+(AB30*AC30)</f>
        <v>38100</v>
      </c>
      <c r="AE30" s="74">
        <f>W30+AD30</f>
        <v>61050</v>
      </c>
    </row>
    <row r="31" spans="1:31" ht="39" customHeight="1">
      <c r="A31" s="80" t="s">
        <v>6</v>
      </c>
      <c r="B31" s="71" t="s">
        <v>40</v>
      </c>
      <c r="C31" s="58" t="s">
        <v>45</v>
      </c>
      <c r="D31" s="58" t="s">
        <v>43</v>
      </c>
      <c r="E31" s="72">
        <v>1</v>
      </c>
      <c r="F31" s="72">
        <v>850</v>
      </c>
      <c r="G31" s="72">
        <v>3</v>
      </c>
      <c r="H31" s="72">
        <v>1</v>
      </c>
      <c r="I31" s="72">
        <v>800</v>
      </c>
      <c r="J31" s="72">
        <v>3</v>
      </c>
      <c r="K31" s="72">
        <v>7</v>
      </c>
      <c r="L31" s="72">
        <v>600</v>
      </c>
      <c r="M31" s="72">
        <v>3</v>
      </c>
      <c r="N31" s="72">
        <v>1</v>
      </c>
      <c r="O31" s="72">
        <v>500</v>
      </c>
      <c r="P31" s="72">
        <v>3</v>
      </c>
      <c r="Q31" s="72">
        <v>1</v>
      </c>
      <c r="R31" s="72">
        <v>500</v>
      </c>
      <c r="S31" s="72">
        <v>3</v>
      </c>
      <c r="T31" s="72">
        <v>2</v>
      </c>
      <c r="U31" s="72">
        <v>400</v>
      </c>
      <c r="V31" s="72">
        <v>3</v>
      </c>
      <c r="W31" s="73">
        <f>SUM(E31*F31*G31)+(H31*I31*J31)+(K31*L31*M31)+(N31*O31*P31)+(Q31*R31*S31)+(T31*U31*V31)</f>
        <v>22950</v>
      </c>
      <c r="X31" s="72">
        <v>120</v>
      </c>
      <c r="Y31" s="72">
        <v>30</v>
      </c>
      <c r="Z31" s="72">
        <v>120</v>
      </c>
      <c r="AA31" s="72">
        <v>250</v>
      </c>
      <c r="AB31" s="72">
        <v>3</v>
      </c>
      <c r="AC31" s="72">
        <v>1500</v>
      </c>
      <c r="AD31" s="74">
        <f>SUM(X31*Y31)+(Z31*AA31)+(AB31*AC31)</f>
        <v>38100</v>
      </c>
      <c r="AE31" s="74">
        <f>W31+AD31</f>
        <v>61050</v>
      </c>
    </row>
    <row r="32" spans="1:31" ht="27" customHeight="1">
      <c r="A32" s="223" t="s">
        <v>246</v>
      </c>
      <c r="B32" s="224"/>
      <c r="C32" s="72"/>
      <c r="D32" s="58"/>
      <c r="E32" s="83"/>
      <c r="F32" s="83"/>
      <c r="G32" s="83"/>
      <c r="H32" s="84"/>
      <c r="I32" s="83"/>
      <c r="J32" s="83"/>
      <c r="K32" s="83"/>
      <c r="L32" s="85"/>
      <c r="M32" s="83"/>
      <c r="N32" s="83"/>
      <c r="O32" s="86"/>
      <c r="P32" s="84"/>
      <c r="Q32" s="83"/>
      <c r="R32" s="58"/>
      <c r="S32" s="83"/>
      <c r="T32" s="83"/>
      <c r="U32" s="253"/>
      <c r="V32" s="254"/>
      <c r="W32" s="87"/>
      <c r="X32" s="80"/>
      <c r="Y32" s="80"/>
      <c r="Z32" s="80"/>
      <c r="AA32" s="80"/>
      <c r="AB32" s="80"/>
      <c r="AC32" s="80"/>
      <c r="AD32" s="80"/>
      <c r="AE32" s="74"/>
    </row>
    <row r="33" spans="1:31" ht="42">
      <c r="A33" s="80" t="s">
        <v>5</v>
      </c>
      <c r="B33" s="71" t="s">
        <v>232</v>
      </c>
      <c r="C33" s="72" t="s">
        <v>47</v>
      </c>
      <c r="D33" s="58" t="s">
        <v>46</v>
      </c>
      <c r="E33" s="72">
        <v>1</v>
      </c>
      <c r="F33" s="72">
        <v>850</v>
      </c>
      <c r="G33" s="72">
        <v>4</v>
      </c>
      <c r="H33" s="72">
        <v>1</v>
      </c>
      <c r="I33" s="72">
        <v>800</v>
      </c>
      <c r="J33" s="72">
        <v>4</v>
      </c>
      <c r="K33" s="72">
        <v>15</v>
      </c>
      <c r="L33" s="72">
        <v>600</v>
      </c>
      <c r="M33" s="72">
        <v>4</v>
      </c>
      <c r="N33" s="72">
        <v>1</v>
      </c>
      <c r="O33" s="72">
        <v>500</v>
      </c>
      <c r="P33" s="72">
        <v>4</v>
      </c>
      <c r="Q33" s="72">
        <v>1</v>
      </c>
      <c r="R33" s="72">
        <v>500</v>
      </c>
      <c r="S33" s="72">
        <v>4</v>
      </c>
      <c r="T33" s="72">
        <v>2</v>
      </c>
      <c r="U33" s="72">
        <v>400</v>
      </c>
      <c r="V33" s="72">
        <v>4</v>
      </c>
      <c r="W33" s="73">
        <f>SUM(E33*F33*G33)+(H33*I33*J33)+(K33*L33*M33)+(N33*O33*P33)+(Q33*R33*S33)+(T33*U33*V33)</f>
        <v>49800</v>
      </c>
      <c r="X33" s="72">
        <v>60</v>
      </c>
      <c r="Y33" s="72">
        <v>30</v>
      </c>
      <c r="Z33" s="72">
        <v>48</v>
      </c>
      <c r="AA33" s="72">
        <v>250</v>
      </c>
      <c r="AB33" s="72">
        <v>3</v>
      </c>
      <c r="AC33" s="72">
        <v>1500</v>
      </c>
      <c r="AD33" s="74">
        <f>SUM(X33*Y33)+(Z33*AA33)+(AB33*AC33)</f>
        <v>18300</v>
      </c>
      <c r="AE33" s="74">
        <f>W33+AD33</f>
        <v>68100</v>
      </c>
    </row>
    <row r="34" spans="1:31" ht="51" customHeight="1">
      <c r="A34" s="80" t="s">
        <v>6</v>
      </c>
      <c r="B34" s="71" t="s">
        <v>229</v>
      </c>
      <c r="C34" s="72" t="s">
        <v>231</v>
      </c>
      <c r="D34" s="58" t="s">
        <v>46</v>
      </c>
      <c r="E34" s="72">
        <v>1</v>
      </c>
      <c r="F34" s="72">
        <v>850</v>
      </c>
      <c r="G34" s="72">
        <v>4</v>
      </c>
      <c r="H34" s="72">
        <v>1</v>
      </c>
      <c r="I34" s="72">
        <v>800</v>
      </c>
      <c r="J34" s="72">
        <v>4</v>
      </c>
      <c r="K34" s="72">
        <v>15</v>
      </c>
      <c r="L34" s="72">
        <v>600</v>
      </c>
      <c r="M34" s="72">
        <v>4</v>
      </c>
      <c r="N34" s="72">
        <v>1</v>
      </c>
      <c r="O34" s="72">
        <v>500</v>
      </c>
      <c r="P34" s="72">
        <v>4</v>
      </c>
      <c r="Q34" s="72">
        <v>1</v>
      </c>
      <c r="R34" s="72">
        <v>500</v>
      </c>
      <c r="S34" s="72">
        <v>4</v>
      </c>
      <c r="T34" s="72">
        <v>2</v>
      </c>
      <c r="U34" s="72">
        <v>400</v>
      </c>
      <c r="V34" s="72">
        <v>4</v>
      </c>
      <c r="W34" s="73">
        <f>SUM(E34*F34*G34)+(H34*I34*J34)+(K34*L34*M34)+(N34*O34*P34)+(Q34*R34*S34)+(T34*U34*V34)</f>
        <v>49800</v>
      </c>
      <c r="X34" s="72">
        <v>60</v>
      </c>
      <c r="Y34" s="72">
        <v>30</v>
      </c>
      <c r="Z34" s="72">
        <v>48</v>
      </c>
      <c r="AA34" s="72">
        <v>250</v>
      </c>
      <c r="AB34" s="72">
        <v>3</v>
      </c>
      <c r="AC34" s="72">
        <v>1500</v>
      </c>
      <c r="AD34" s="74">
        <f>SUM(X34*Y34)+(Z34*AA34)+(AB34*AC34)</f>
        <v>18300</v>
      </c>
      <c r="AE34" s="74">
        <f>W34+AD34</f>
        <v>68100</v>
      </c>
    </row>
    <row r="35" spans="1:31" ht="21">
      <c r="A35" s="223" t="s">
        <v>97</v>
      </c>
      <c r="B35" s="224"/>
      <c r="C35" s="72"/>
      <c r="D35" s="58"/>
      <c r="E35" s="72"/>
      <c r="F35" s="72"/>
      <c r="G35" s="72"/>
      <c r="H35" s="58"/>
      <c r="I35" s="72"/>
      <c r="J35" s="72"/>
      <c r="K35" s="72"/>
      <c r="L35" s="76"/>
      <c r="M35" s="72"/>
      <c r="N35" s="72"/>
      <c r="O35" s="77"/>
      <c r="P35" s="58"/>
      <c r="Q35" s="72"/>
      <c r="R35" s="58"/>
      <c r="S35" s="72"/>
      <c r="T35" s="72"/>
      <c r="U35" s="72"/>
      <c r="V35" s="78"/>
      <c r="W35" s="79"/>
      <c r="X35" s="80"/>
      <c r="Y35" s="80"/>
      <c r="Z35" s="80"/>
      <c r="AA35" s="80"/>
      <c r="AB35" s="80"/>
      <c r="AC35" s="80"/>
      <c r="AD35" s="80"/>
      <c r="AE35" s="74"/>
    </row>
    <row r="36" spans="1:31" ht="42">
      <c r="A36" s="80" t="s">
        <v>5</v>
      </c>
      <c r="B36" s="71" t="s">
        <v>39</v>
      </c>
      <c r="C36" s="72" t="s">
        <v>63</v>
      </c>
      <c r="D36" s="58" t="s">
        <v>64</v>
      </c>
      <c r="E36" s="72">
        <v>1</v>
      </c>
      <c r="F36" s="72">
        <v>850</v>
      </c>
      <c r="G36" s="72">
        <v>2</v>
      </c>
      <c r="H36" s="72">
        <v>1</v>
      </c>
      <c r="I36" s="72">
        <v>800</v>
      </c>
      <c r="J36" s="72">
        <v>2</v>
      </c>
      <c r="K36" s="72">
        <v>10</v>
      </c>
      <c r="L36" s="72">
        <v>600</v>
      </c>
      <c r="M36" s="72">
        <v>2</v>
      </c>
      <c r="N36" s="72">
        <v>1</v>
      </c>
      <c r="O36" s="72">
        <v>500</v>
      </c>
      <c r="P36" s="72">
        <v>2</v>
      </c>
      <c r="Q36" s="72">
        <v>1</v>
      </c>
      <c r="R36" s="72">
        <v>500</v>
      </c>
      <c r="S36" s="72">
        <v>2</v>
      </c>
      <c r="T36" s="72">
        <v>2</v>
      </c>
      <c r="U36" s="72">
        <v>400</v>
      </c>
      <c r="V36" s="72">
        <v>2</v>
      </c>
      <c r="W36" s="73">
        <f>SUM(E36*F36*G36)+(H36*I36*J36)+(K36*L36*M36)+(N36*O36*P36)+(Q36*R36*S36)+(T36*U36*V36)</f>
        <v>18900</v>
      </c>
      <c r="X36" s="72">
        <v>100</v>
      </c>
      <c r="Y36" s="72">
        <v>30</v>
      </c>
      <c r="Z36" s="72">
        <v>140</v>
      </c>
      <c r="AA36" s="72">
        <v>250</v>
      </c>
      <c r="AB36" s="72"/>
      <c r="AC36" s="72">
        <v>1500</v>
      </c>
      <c r="AD36" s="74">
        <f>SUM(X36*Y36)+(Z36*AA36)+(AB36*AC36)</f>
        <v>38000</v>
      </c>
      <c r="AE36" s="74">
        <f>W36+AD36</f>
        <v>56900</v>
      </c>
    </row>
    <row r="37" spans="1:31" ht="42">
      <c r="A37" s="80" t="s">
        <v>6</v>
      </c>
      <c r="B37" s="71" t="s">
        <v>229</v>
      </c>
      <c r="C37" s="72" t="s">
        <v>230</v>
      </c>
      <c r="D37" s="58" t="s">
        <v>64</v>
      </c>
      <c r="E37" s="72">
        <v>1</v>
      </c>
      <c r="F37" s="72">
        <v>850</v>
      </c>
      <c r="G37" s="72">
        <v>2</v>
      </c>
      <c r="H37" s="72">
        <v>1</v>
      </c>
      <c r="I37" s="72">
        <v>800</v>
      </c>
      <c r="J37" s="72">
        <v>2</v>
      </c>
      <c r="K37" s="72">
        <v>10</v>
      </c>
      <c r="L37" s="72">
        <v>600</v>
      </c>
      <c r="M37" s="72">
        <v>2</v>
      </c>
      <c r="N37" s="72">
        <v>1</v>
      </c>
      <c r="O37" s="72">
        <v>500</v>
      </c>
      <c r="P37" s="72">
        <v>2</v>
      </c>
      <c r="Q37" s="72">
        <v>1</v>
      </c>
      <c r="R37" s="72">
        <v>500</v>
      </c>
      <c r="S37" s="72">
        <v>2</v>
      </c>
      <c r="T37" s="72">
        <v>2</v>
      </c>
      <c r="U37" s="72">
        <v>400</v>
      </c>
      <c r="V37" s="72">
        <v>2</v>
      </c>
      <c r="W37" s="73">
        <f>SUM(E37*F37*G37)+(H37*I37*J37)+(K37*L37*M37)+(N37*O37*P37)+(Q37*R37*S37)+(T37*U37*V37)</f>
        <v>18900</v>
      </c>
      <c r="X37" s="72">
        <v>100</v>
      </c>
      <c r="Y37" s="72">
        <v>30</v>
      </c>
      <c r="Z37" s="72">
        <v>140</v>
      </c>
      <c r="AA37" s="72">
        <v>250</v>
      </c>
      <c r="AB37" s="72"/>
      <c r="AC37" s="72">
        <v>1500</v>
      </c>
      <c r="AD37" s="74">
        <f>SUM(X37*Y37)+(Z37*AA37)+(AB37*AC37)</f>
        <v>38000</v>
      </c>
      <c r="AE37" s="74">
        <f>W37+AD37</f>
        <v>56900</v>
      </c>
    </row>
    <row r="38" spans="1:31" ht="21">
      <c r="A38" s="223" t="s">
        <v>99</v>
      </c>
      <c r="B38" s="224"/>
      <c r="C38" s="72"/>
      <c r="D38" s="58"/>
      <c r="E38" s="72"/>
      <c r="F38" s="72"/>
      <c r="G38" s="72"/>
      <c r="H38" s="58"/>
      <c r="I38" s="72"/>
      <c r="J38" s="72"/>
      <c r="K38" s="72"/>
      <c r="L38" s="76"/>
      <c r="M38" s="72"/>
      <c r="N38" s="72"/>
      <c r="O38" s="77"/>
      <c r="P38" s="58"/>
      <c r="Q38" s="72"/>
      <c r="R38" s="58"/>
      <c r="S38" s="72"/>
      <c r="T38" s="72"/>
      <c r="U38" s="250"/>
      <c r="V38" s="252"/>
      <c r="W38" s="88"/>
      <c r="X38" s="80"/>
      <c r="Y38" s="80"/>
      <c r="Z38" s="80"/>
      <c r="AA38" s="80"/>
      <c r="AB38" s="80"/>
      <c r="AC38" s="80"/>
      <c r="AD38" s="80"/>
      <c r="AE38" s="74"/>
    </row>
    <row r="39" spans="1:31" ht="42">
      <c r="A39" s="80" t="s">
        <v>5</v>
      </c>
      <c r="B39" s="71" t="s">
        <v>233</v>
      </c>
      <c r="C39" s="58" t="s">
        <v>50</v>
      </c>
      <c r="D39" s="58" t="s">
        <v>49</v>
      </c>
      <c r="E39" s="72">
        <v>1</v>
      </c>
      <c r="F39" s="72">
        <v>850</v>
      </c>
      <c r="G39" s="72">
        <v>3</v>
      </c>
      <c r="H39" s="72">
        <v>1</v>
      </c>
      <c r="I39" s="72">
        <v>800</v>
      </c>
      <c r="J39" s="72">
        <v>3</v>
      </c>
      <c r="K39" s="72">
        <v>18</v>
      </c>
      <c r="L39" s="72">
        <v>600</v>
      </c>
      <c r="M39" s="72">
        <v>3</v>
      </c>
      <c r="N39" s="72">
        <v>1</v>
      </c>
      <c r="O39" s="72">
        <v>500</v>
      </c>
      <c r="P39" s="72">
        <v>3</v>
      </c>
      <c r="Q39" s="72">
        <v>1</v>
      </c>
      <c r="R39" s="72">
        <v>500</v>
      </c>
      <c r="S39" s="72">
        <v>3</v>
      </c>
      <c r="T39" s="72">
        <v>2</v>
      </c>
      <c r="U39" s="72">
        <v>400</v>
      </c>
      <c r="V39" s="72">
        <v>3</v>
      </c>
      <c r="W39" s="73">
        <f>SUM(E39*F39*G39)+(H39*I39*J39)+(K39*L39*M39)+(N39*O39*P39)+(Q39*R39*S39)+(T39*U39*V39)</f>
        <v>42750</v>
      </c>
      <c r="X39" s="72">
        <v>140</v>
      </c>
      <c r="Y39" s="72">
        <v>30</v>
      </c>
      <c r="Z39" s="72">
        <v>88</v>
      </c>
      <c r="AA39" s="72">
        <v>250</v>
      </c>
      <c r="AB39" s="72">
        <v>6</v>
      </c>
      <c r="AC39" s="72">
        <v>1500</v>
      </c>
      <c r="AD39" s="74">
        <f>SUM(X39*Y39)+(Z39*AA39)+(AB39*AC39)</f>
        <v>35200</v>
      </c>
      <c r="AE39" s="74">
        <f>W39+AD39</f>
        <v>77950</v>
      </c>
    </row>
    <row r="40" spans="1:31" ht="42">
      <c r="A40" s="80" t="s">
        <v>6</v>
      </c>
      <c r="B40" s="71" t="s">
        <v>51</v>
      </c>
      <c r="C40" s="58" t="s">
        <v>52</v>
      </c>
      <c r="D40" s="58" t="s">
        <v>32</v>
      </c>
      <c r="E40" s="72">
        <v>1</v>
      </c>
      <c r="F40" s="72">
        <v>850</v>
      </c>
      <c r="G40" s="72">
        <v>3</v>
      </c>
      <c r="H40" s="72">
        <v>1</v>
      </c>
      <c r="I40" s="72">
        <v>800</v>
      </c>
      <c r="J40" s="72">
        <v>3</v>
      </c>
      <c r="K40" s="72">
        <v>18</v>
      </c>
      <c r="L40" s="72">
        <v>600</v>
      </c>
      <c r="M40" s="72">
        <v>3</v>
      </c>
      <c r="N40" s="72">
        <v>1</v>
      </c>
      <c r="O40" s="72">
        <v>500</v>
      </c>
      <c r="P40" s="72">
        <v>3</v>
      </c>
      <c r="Q40" s="72">
        <v>1</v>
      </c>
      <c r="R40" s="72">
        <v>500</v>
      </c>
      <c r="S40" s="72">
        <v>3</v>
      </c>
      <c r="T40" s="72">
        <v>2</v>
      </c>
      <c r="U40" s="72">
        <v>400</v>
      </c>
      <c r="V40" s="72">
        <v>3</v>
      </c>
      <c r="W40" s="73">
        <f>SUM(E40*F40*G40)+(H40*I40*J40)+(K40*L40*M40)+(N40*O40*P40)+(Q40*R40*S40)+(T40*U40*V40)</f>
        <v>42750</v>
      </c>
      <c r="X40" s="72">
        <v>140</v>
      </c>
      <c r="Y40" s="72">
        <v>30</v>
      </c>
      <c r="Z40" s="72">
        <v>88</v>
      </c>
      <c r="AA40" s="72">
        <v>250</v>
      </c>
      <c r="AB40" s="72">
        <v>6</v>
      </c>
      <c r="AC40" s="72">
        <v>1500</v>
      </c>
      <c r="AD40" s="74">
        <f>SUM(X40*Y40)+(Z40*AA40)+(AB40*AC40)</f>
        <v>35200</v>
      </c>
      <c r="AE40" s="74">
        <f>W40+AD40</f>
        <v>77950</v>
      </c>
    </row>
    <row r="41" spans="1:31" ht="21">
      <c r="A41" s="223" t="s">
        <v>247</v>
      </c>
      <c r="B41" s="224"/>
      <c r="C41" s="72"/>
      <c r="D41" s="58"/>
      <c r="E41" s="58"/>
      <c r="F41" s="58"/>
      <c r="G41" s="58"/>
      <c r="H41" s="58"/>
      <c r="I41" s="76"/>
      <c r="J41" s="58"/>
      <c r="K41" s="58"/>
      <c r="L41" s="76"/>
      <c r="M41" s="77"/>
      <c r="N41" s="77"/>
      <c r="O41" s="77"/>
      <c r="P41" s="58"/>
      <c r="Q41" s="58"/>
      <c r="R41" s="58"/>
      <c r="S41" s="72"/>
      <c r="T41" s="58"/>
      <c r="U41" s="72"/>
      <c r="V41" s="78"/>
      <c r="W41" s="79"/>
      <c r="X41" s="80"/>
      <c r="Y41" s="80"/>
      <c r="Z41" s="80"/>
      <c r="AA41" s="80"/>
      <c r="AB41" s="80"/>
      <c r="AC41" s="80"/>
      <c r="AD41" s="80"/>
      <c r="AE41" s="74"/>
    </row>
    <row r="42" spans="1:31" ht="18.75" customHeight="1">
      <c r="A42" s="80" t="s">
        <v>5</v>
      </c>
      <c r="B42" s="71" t="s">
        <v>48</v>
      </c>
      <c r="C42" s="58" t="s">
        <v>53</v>
      </c>
      <c r="D42" s="58" t="s">
        <v>38</v>
      </c>
      <c r="E42" s="72">
        <v>1</v>
      </c>
      <c r="F42" s="72">
        <v>850</v>
      </c>
      <c r="G42" s="72">
        <v>3</v>
      </c>
      <c r="H42" s="72">
        <v>1</v>
      </c>
      <c r="I42" s="72">
        <v>800</v>
      </c>
      <c r="J42" s="72">
        <v>3</v>
      </c>
      <c r="K42" s="72">
        <v>7</v>
      </c>
      <c r="L42" s="72">
        <v>600</v>
      </c>
      <c r="M42" s="72">
        <v>3</v>
      </c>
      <c r="N42" s="72">
        <v>1</v>
      </c>
      <c r="O42" s="72">
        <v>500</v>
      </c>
      <c r="P42" s="72">
        <v>3</v>
      </c>
      <c r="Q42" s="72">
        <v>1</v>
      </c>
      <c r="R42" s="72">
        <v>500</v>
      </c>
      <c r="S42" s="72">
        <v>3</v>
      </c>
      <c r="T42" s="72">
        <v>2</v>
      </c>
      <c r="U42" s="72">
        <v>400</v>
      </c>
      <c r="V42" s="72">
        <v>3</v>
      </c>
      <c r="W42" s="73">
        <f>SUM(E42*F42*G42)+(H42*I42*J42)+(K42*L42*M42)+(N42*O42*P42)+(Q42*R42*S42)+(T42*U42*V42)</f>
        <v>22950</v>
      </c>
      <c r="X42" s="72">
        <v>100</v>
      </c>
      <c r="Y42" s="72">
        <v>30</v>
      </c>
      <c r="Z42" s="72">
        <v>96</v>
      </c>
      <c r="AA42" s="72">
        <v>250</v>
      </c>
      <c r="AB42" s="72">
        <v>4</v>
      </c>
      <c r="AC42" s="72">
        <v>1500</v>
      </c>
      <c r="AD42" s="74">
        <f>SUM(X42*Y42)+(Z42*AA42)+(AB42*AC42)</f>
        <v>33000</v>
      </c>
      <c r="AE42" s="74">
        <f>W42+AD42</f>
        <v>55950</v>
      </c>
    </row>
    <row r="43" spans="1:31" ht="42">
      <c r="A43" s="80" t="s">
        <v>6</v>
      </c>
      <c r="B43" s="71" t="s">
        <v>56</v>
      </c>
      <c r="C43" s="58" t="s">
        <v>54</v>
      </c>
      <c r="D43" s="58" t="s">
        <v>55</v>
      </c>
      <c r="E43" s="72">
        <v>1</v>
      </c>
      <c r="F43" s="72">
        <v>850</v>
      </c>
      <c r="G43" s="72">
        <v>3</v>
      </c>
      <c r="H43" s="72">
        <v>1</v>
      </c>
      <c r="I43" s="72">
        <v>800</v>
      </c>
      <c r="J43" s="72">
        <v>3</v>
      </c>
      <c r="K43" s="72">
        <v>7</v>
      </c>
      <c r="L43" s="72">
        <v>600</v>
      </c>
      <c r="M43" s="72">
        <v>3</v>
      </c>
      <c r="N43" s="72">
        <v>1</v>
      </c>
      <c r="O43" s="72">
        <v>500</v>
      </c>
      <c r="P43" s="72">
        <v>3</v>
      </c>
      <c r="Q43" s="72">
        <v>1</v>
      </c>
      <c r="R43" s="72">
        <v>500</v>
      </c>
      <c r="S43" s="72">
        <v>3</v>
      </c>
      <c r="T43" s="72">
        <v>2</v>
      </c>
      <c r="U43" s="72">
        <v>400</v>
      </c>
      <c r="V43" s="72">
        <v>3</v>
      </c>
      <c r="W43" s="73">
        <f>SUM(E43*F43*G43)+(H43*I43*J43)+(K43*L43*M43)+(N43*O43*P43)+(Q43*R43*S43)+(T43*U43*V43)</f>
        <v>22950</v>
      </c>
      <c r="X43" s="72">
        <v>100</v>
      </c>
      <c r="Y43" s="72">
        <v>30</v>
      </c>
      <c r="Z43" s="72">
        <v>96</v>
      </c>
      <c r="AA43" s="72">
        <v>250</v>
      </c>
      <c r="AB43" s="72">
        <v>4</v>
      </c>
      <c r="AC43" s="72">
        <v>1500</v>
      </c>
      <c r="AD43" s="74">
        <f>SUM(X43*Y43)+(Z43*AA43)+(AB43*AC43)</f>
        <v>33000</v>
      </c>
      <c r="AE43" s="74">
        <f>W43+AD43</f>
        <v>55950</v>
      </c>
    </row>
    <row r="44" spans="1:31" ht="21">
      <c r="A44" s="223" t="s">
        <v>248</v>
      </c>
      <c r="B44" s="224"/>
      <c r="C44" s="72"/>
      <c r="D44" s="58"/>
      <c r="E44" s="58"/>
      <c r="F44" s="58"/>
      <c r="G44" s="58"/>
      <c r="H44" s="58"/>
      <c r="I44" s="76"/>
      <c r="J44" s="58"/>
      <c r="K44" s="58"/>
      <c r="L44" s="76"/>
      <c r="M44" s="77"/>
      <c r="N44" s="77"/>
      <c r="O44" s="77"/>
      <c r="P44" s="58"/>
      <c r="Q44" s="58"/>
      <c r="R44" s="58"/>
      <c r="S44" s="72"/>
      <c r="T44" s="58"/>
      <c r="U44" s="250"/>
      <c r="V44" s="252"/>
      <c r="W44" s="81"/>
      <c r="X44" s="80"/>
      <c r="Y44" s="80"/>
      <c r="Z44" s="80"/>
      <c r="AA44" s="80"/>
      <c r="AB44" s="80"/>
      <c r="AC44" s="80"/>
      <c r="AD44" s="80"/>
      <c r="AE44" s="74"/>
    </row>
    <row r="45" spans="1:31" ht="42">
      <c r="A45" s="80" t="s">
        <v>5</v>
      </c>
      <c r="B45" s="71" t="s">
        <v>48</v>
      </c>
      <c r="C45" s="58" t="s">
        <v>37</v>
      </c>
      <c r="D45" s="58" t="s">
        <v>57</v>
      </c>
      <c r="E45" s="72">
        <v>1</v>
      </c>
      <c r="F45" s="72">
        <v>850</v>
      </c>
      <c r="G45" s="72">
        <v>2</v>
      </c>
      <c r="H45" s="72">
        <v>1</v>
      </c>
      <c r="I45" s="72">
        <v>800</v>
      </c>
      <c r="J45" s="72">
        <v>2</v>
      </c>
      <c r="K45" s="72">
        <v>10</v>
      </c>
      <c r="L45" s="72">
        <v>600</v>
      </c>
      <c r="M45" s="72">
        <v>2</v>
      </c>
      <c r="N45" s="72">
        <v>1</v>
      </c>
      <c r="O45" s="72">
        <v>500</v>
      </c>
      <c r="P45" s="72">
        <v>2</v>
      </c>
      <c r="Q45" s="72">
        <v>2</v>
      </c>
      <c r="R45" s="72">
        <v>500</v>
      </c>
      <c r="S45" s="72">
        <v>2</v>
      </c>
      <c r="T45" s="72">
        <v>2</v>
      </c>
      <c r="U45" s="72">
        <v>400</v>
      </c>
      <c r="V45" s="72">
        <v>2</v>
      </c>
      <c r="W45" s="73">
        <f>SUM(E45*F45*G45)+(H45*I45*J45)+(K45*L45*M45)+(N45*O45*P45)+(Q45*R45*S45)+(T45*U45*V45)</f>
        <v>19900</v>
      </c>
      <c r="X45" s="72">
        <v>100</v>
      </c>
      <c r="Y45" s="72">
        <v>30</v>
      </c>
      <c r="Z45" s="72">
        <v>140</v>
      </c>
      <c r="AA45" s="72">
        <v>250</v>
      </c>
      <c r="AB45" s="72">
        <v>3</v>
      </c>
      <c r="AC45" s="72">
        <v>1500</v>
      </c>
      <c r="AD45" s="74">
        <f>SUM(X45*Y45)+(Z45*AA45)+(AB45*AC45)</f>
        <v>42500</v>
      </c>
      <c r="AE45" s="74">
        <f>W45+AD45</f>
        <v>62400</v>
      </c>
    </row>
    <row r="46" spans="1:31" ht="42">
      <c r="A46" s="80" t="s">
        <v>6</v>
      </c>
      <c r="B46" s="71" t="s">
        <v>56</v>
      </c>
      <c r="C46" s="58" t="s">
        <v>234</v>
      </c>
      <c r="D46" s="58" t="s">
        <v>57</v>
      </c>
      <c r="E46" s="72">
        <v>1</v>
      </c>
      <c r="F46" s="72">
        <v>850</v>
      </c>
      <c r="G46" s="72">
        <v>2</v>
      </c>
      <c r="H46" s="72">
        <v>1</v>
      </c>
      <c r="I46" s="72">
        <v>800</v>
      </c>
      <c r="J46" s="72">
        <v>2</v>
      </c>
      <c r="K46" s="72">
        <v>10</v>
      </c>
      <c r="L46" s="72">
        <v>600</v>
      </c>
      <c r="M46" s="72">
        <v>2</v>
      </c>
      <c r="N46" s="72">
        <v>1</v>
      </c>
      <c r="O46" s="72">
        <v>500</v>
      </c>
      <c r="P46" s="72">
        <v>2</v>
      </c>
      <c r="Q46" s="72">
        <v>2</v>
      </c>
      <c r="R46" s="72">
        <v>500</v>
      </c>
      <c r="S46" s="72">
        <v>2</v>
      </c>
      <c r="T46" s="72">
        <v>2</v>
      </c>
      <c r="U46" s="72">
        <v>400</v>
      </c>
      <c r="V46" s="72">
        <v>2</v>
      </c>
      <c r="W46" s="73">
        <f>SUM(E46*F46*G46)+(H46*I46*J46)+(K46*L46*M46)+(N46*O46*P46)+(Q46*R46*S46)+(T46*U46*V46)</f>
        <v>19900</v>
      </c>
      <c r="X46" s="72">
        <v>100</v>
      </c>
      <c r="Y46" s="72">
        <v>30</v>
      </c>
      <c r="Z46" s="72">
        <v>140</v>
      </c>
      <c r="AA46" s="72">
        <v>250</v>
      </c>
      <c r="AB46" s="72">
        <v>3</v>
      </c>
      <c r="AC46" s="72">
        <v>1500</v>
      </c>
      <c r="AD46" s="74">
        <f>SUM(X46*Y46)+(Z46*AA46)+(AB46*AC46)</f>
        <v>42500</v>
      </c>
      <c r="AE46" s="74">
        <f>W46+AD46</f>
        <v>62400</v>
      </c>
    </row>
    <row r="47" spans="1:31" ht="21">
      <c r="A47" s="223" t="s">
        <v>249</v>
      </c>
      <c r="B47" s="224"/>
      <c r="C47" s="72"/>
      <c r="D47" s="58"/>
      <c r="E47" s="72"/>
      <c r="F47" s="72"/>
      <c r="G47" s="72"/>
      <c r="H47" s="58"/>
      <c r="I47" s="72"/>
      <c r="J47" s="72"/>
      <c r="K47" s="72"/>
      <c r="L47" s="76"/>
      <c r="M47" s="72"/>
      <c r="N47" s="72"/>
      <c r="O47" s="77"/>
      <c r="P47" s="58"/>
      <c r="Q47" s="72"/>
      <c r="R47" s="58"/>
      <c r="S47" s="72"/>
      <c r="T47" s="72"/>
      <c r="U47" s="72"/>
      <c r="V47" s="78"/>
      <c r="W47" s="79"/>
      <c r="X47" s="80"/>
      <c r="Y47" s="80"/>
      <c r="Z47" s="80"/>
      <c r="AA47" s="80"/>
      <c r="AB47" s="80"/>
      <c r="AC47" s="80"/>
      <c r="AD47" s="80"/>
      <c r="AE47" s="74"/>
    </row>
    <row r="48" spans="1:31" ht="41.25" customHeight="1">
      <c r="A48" s="80" t="s">
        <v>5</v>
      </c>
      <c r="B48" s="71" t="s">
        <v>48</v>
      </c>
      <c r="C48" s="58" t="s">
        <v>10</v>
      </c>
      <c r="D48" s="58" t="s">
        <v>10</v>
      </c>
      <c r="E48" s="72">
        <v>1</v>
      </c>
      <c r="F48" s="72">
        <v>850</v>
      </c>
      <c r="G48" s="72">
        <v>3</v>
      </c>
      <c r="H48" s="72">
        <v>1</v>
      </c>
      <c r="I48" s="72">
        <v>800</v>
      </c>
      <c r="J48" s="72">
        <v>3</v>
      </c>
      <c r="K48" s="72">
        <v>13</v>
      </c>
      <c r="L48" s="72">
        <v>600</v>
      </c>
      <c r="M48" s="72">
        <v>3</v>
      </c>
      <c r="N48" s="72">
        <v>1</v>
      </c>
      <c r="O48" s="72">
        <v>500</v>
      </c>
      <c r="P48" s="72">
        <v>3</v>
      </c>
      <c r="Q48" s="72">
        <v>1</v>
      </c>
      <c r="R48" s="72">
        <v>500</v>
      </c>
      <c r="S48" s="72">
        <v>3</v>
      </c>
      <c r="T48" s="72">
        <v>2</v>
      </c>
      <c r="U48" s="72">
        <v>400</v>
      </c>
      <c r="V48" s="72">
        <v>3</v>
      </c>
      <c r="W48" s="73">
        <f>SUM(E48*F48*G48)+(H48*I48*J48)+(K48*L48*M48)+(N48*O48*P48)+(Q48*R48*S48)+(T48*U48*V48)</f>
        <v>33750</v>
      </c>
      <c r="X48" s="72">
        <v>60</v>
      </c>
      <c r="Y48" s="72">
        <v>30</v>
      </c>
      <c r="Z48" s="72">
        <v>54</v>
      </c>
      <c r="AA48" s="72">
        <v>250</v>
      </c>
      <c r="AB48" s="72"/>
      <c r="AC48" s="72">
        <v>1500</v>
      </c>
      <c r="AD48" s="74">
        <f>SUM(X48*Y48)+(Z48*AA48)+(AB48*AC48)</f>
        <v>15300</v>
      </c>
      <c r="AE48" s="74">
        <f>W48+AD48</f>
        <v>49050</v>
      </c>
    </row>
    <row r="49" spans="1:31" ht="48" customHeight="1">
      <c r="A49" s="80" t="s">
        <v>6</v>
      </c>
      <c r="B49" s="71" t="s">
        <v>56</v>
      </c>
      <c r="C49" s="58" t="s">
        <v>10</v>
      </c>
      <c r="D49" s="58" t="s">
        <v>10</v>
      </c>
      <c r="E49" s="72">
        <v>1</v>
      </c>
      <c r="F49" s="72">
        <v>850</v>
      </c>
      <c r="G49" s="72">
        <v>3</v>
      </c>
      <c r="H49" s="72">
        <v>1</v>
      </c>
      <c r="I49" s="72">
        <v>800</v>
      </c>
      <c r="J49" s="72">
        <v>3</v>
      </c>
      <c r="K49" s="72">
        <v>13</v>
      </c>
      <c r="L49" s="72">
        <v>600</v>
      </c>
      <c r="M49" s="72">
        <v>3</v>
      </c>
      <c r="N49" s="72">
        <v>1</v>
      </c>
      <c r="O49" s="72">
        <v>500</v>
      </c>
      <c r="P49" s="72">
        <v>3</v>
      </c>
      <c r="Q49" s="72">
        <v>1</v>
      </c>
      <c r="R49" s="72">
        <v>500</v>
      </c>
      <c r="S49" s="72">
        <v>3</v>
      </c>
      <c r="T49" s="72">
        <v>2</v>
      </c>
      <c r="U49" s="72">
        <v>400</v>
      </c>
      <c r="V49" s="72">
        <v>3</v>
      </c>
      <c r="W49" s="73">
        <f>SUM(E49*F49*G49)+(H49*I49*J49)+(K49*L49*M49)+(N49*O49*P49)+(Q49*R49*S49)+(T49*U49*V49)</f>
        <v>33750</v>
      </c>
      <c r="X49" s="72">
        <v>60</v>
      </c>
      <c r="Y49" s="72">
        <v>30</v>
      </c>
      <c r="Z49" s="72">
        <v>54</v>
      </c>
      <c r="AA49" s="72">
        <v>250</v>
      </c>
      <c r="AB49" s="72"/>
      <c r="AC49" s="72">
        <v>1500</v>
      </c>
      <c r="AD49" s="74">
        <f>SUM(X49*Y49)+(Z49*AA49)+(AB49*AC49)</f>
        <v>15300</v>
      </c>
      <c r="AE49" s="74">
        <f>W49+AD49</f>
        <v>49050</v>
      </c>
    </row>
    <row r="50" spans="1:31" ht="40.5" customHeight="1">
      <c r="A50" s="223" t="s">
        <v>250</v>
      </c>
      <c r="B50" s="224"/>
      <c r="C50" s="72"/>
      <c r="D50" s="58"/>
      <c r="E50" s="58"/>
      <c r="F50" s="58"/>
      <c r="G50" s="58"/>
      <c r="H50" s="58"/>
      <c r="I50" s="72"/>
      <c r="J50" s="58"/>
      <c r="K50" s="58"/>
      <c r="L50" s="76"/>
      <c r="M50" s="77"/>
      <c r="N50" s="77"/>
      <c r="O50" s="77"/>
      <c r="P50" s="58"/>
      <c r="Q50" s="58"/>
      <c r="R50" s="58"/>
      <c r="S50" s="72"/>
      <c r="T50" s="58"/>
      <c r="U50" s="72"/>
      <c r="V50" s="78"/>
      <c r="W50" s="79"/>
      <c r="X50" s="80"/>
      <c r="Y50" s="80"/>
      <c r="Z50" s="80"/>
      <c r="AA50" s="80"/>
      <c r="AB50" s="80"/>
      <c r="AC50" s="80"/>
      <c r="AD50" s="80"/>
      <c r="AE50" s="74"/>
    </row>
    <row r="51" spans="1:31" ht="42">
      <c r="A51" s="80" t="s">
        <v>5</v>
      </c>
      <c r="B51" s="71" t="s">
        <v>29</v>
      </c>
      <c r="C51" s="58" t="s">
        <v>59</v>
      </c>
      <c r="D51" s="58" t="s">
        <v>58</v>
      </c>
      <c r="E51" s="72">
        <v>1</v>
      </c>
      <c r="F51" s="72">
        <v>850</v>
      </c>
      <c r="G51" s="72">
        <v>4</v>
      </c>
      <c r="H51" s="72">
        <v>1</v>
      </c>
      <c r="I51" s="72">
        <v>800</v>
      </c>
      <c r="J51" s="72">
        <v>4</v>
      </c>
      <c r="K51" s="72">
        <v>6</v>
      </c>
      <c r="L51" s="72">
        <v>600</v>
      </c>
      <c r="M51" s="72">
        <v>4</v>
      </c>
      <c r="N51" s="72">
        <v>1</v>
      </c>
      <c r="O51" s="72">
        <v>500</v>
      </c>
      <c r="P51" s="72">
        <v>4</v>
      </c>
      <c r="Q51" s="72">
        <v>1</v>
      </c>
      <c r="R51" s="72">
        <v>500</v>
      </c>
      <c r="S51" s="72">
        <v>4</v>
      </c>
      <c r="T51" s="72">
        <v>2</v>
      </c>
      <c r="U51" s="72">
        <v>400</v>
      </c>
      <c r="V51" s="72">
        <v>4</v>
      </c>
      <c r="W51" s="73">
        <f>SUM(E51*F51*G51)+(H51*I51*J51)+(K51*L51*M51)+(N51*O51*P51)+(Q51*R51*S51)+(T51*U51*V51)</f>
        <v>28200</v>
      </c>
      <c r="X51" s="72">
        <v>200</v>
      </c>
      <c r="Y51" s="72">
        <v>30</v>
      </c>
      <c r="Z51" s="72">
        <v>192</v>
      </c>
      <c r="AA51" s="72">
        <v>250</v>
      </c>
      <c r="AB51" s="72">
        <v>12</v>
      </c>
      <c r="AC51" s="72">
        <v>1500</v>
      </c>
      <c r="AD51" s="74">
        <f>SUM(X51*Y51)+(Z51*AA51)+(AB51*AC51)</f>
        <v>72000</v>
      </c>
      <c r="AE51" s="74">
        <f>W51+AD51</f>
        <v>100200</v>
      </c>
    </row>
    <row r="52" spans="1:31" ht="39.75" customHeight="1">
      <c r="A52" s="223" t="s">
        <v>251</v>
      </c>
      <c r="B52" s="224"/>
      <c r="C52" s="72"/>
      <c r="D52" s="58"/>
      <c r="E52" s="58"/>
      <c r="F52" s="58"/>
      <c r="G52" s="58"/>
      <c r="H52" s="58"/>
      <c r="I52" s="76"/>
      <c r="J52" s="58"/>
      <c r="K52" s="58"/>
      <c r="L52" s="76"/>
      <c r="M52" s="77"/>
      <c r="N52" s="77"/>
      <c r="O52" s="77"/>
      <c r="P52" s="58"/>
      <c r="Q52" s="58"/>
      <c r="R52" s="58"/>
      <c r="S52" s="72"/>
      <c r="T52" s="58"/>
      <c r="U52" s="72"/>
      <c r="V52" s="78"/>
      <c r="W52" s="79"/>
      <c r="X52" s="80"/>
      <c r="Y52" s="80"/>
      <c r="Z52" s="80"/>
      <c r="AA52" s="80"/>
      <c r="AB52" s="80"/>
      <c r="AC52" s="80"/>
      <c r="AD52" s="80"/>
      <c r="AE52" s="74"/>
    </row>
    <row r="53" spans="1:31" ht="54.75" customHeight="1">
      <c r="A53" s="80" t="s">
        <v>5</v>
      </c>
      <c r="B53" s="71" t="s">
        <v>39</v>
      </c>
      <c r="C53" s="58" t="s">
        <v>47</v>
      </c>
      <c r="D53" s="58" t="s">
        <v>60</v>
      </c>
      <c r="E53" s="72">
        <v>1</v>
      </c>
      <c r="F53" s="72">
        <v>850</v>
      </c>
      <c r="G53" s="72">
        <v>5</v>
      </c>
      <c r="H53" s="72">
        <v>1</v>
      </c>
      <c r="I53" s="72">
        <v>800</v>
      </c>
      <c r="J53" s="72">
        <v>5</v>
      </c>
      <c r="K53" s="72">
        <v>6</v>
      </c>
      <c r="L53" s="72">
        <v>600</v>
      </c>
      <c r="M53" s="72">
        <v>5</v>
      </c>
      <c r="N53" s="72">
        <v>1</v>
      </c>
      <c r="O53" s="72">
        <v>500</v>
      </c>
      <c r="P53" s="72">
        <v>5</v>
      </c>
      <c r="Q53" s="72">
        <v>1</v>
      </c>
      <c r="R53" s="72">
        <v>500</v>
      </c>
      <c r="S53" s="72">
        <v>5</v>
      </c>
      <c r="T53" s="72">
        <v>2</v>
      </c>
      <c r="U53" s="72">
        <v>400</v>
      </c>
      <c r="V53" s="72">
        <v>5</v>
      </c>
      <c r="W53" s="73">
        <f>SUM(E53*F53*G53)+(H53*I53*J53)+(K53*L53*M53)+(N53*O53*P53)+(Q53*R53*S53)+(T53*U53*V53)</f>
        <v>35250</v>
      </c>
      <c r="X53" s="72">
        <v>140</v>
      </c>
      <c r="Y53" s="72">
        <v>30</v>
      </c>
      <c r="Z53" s="72">
        <v>108</v>
      </c>
      <c r="AA53" s="72">
        <v>250</v>
      </c>
      <c r="AB53" s="72">
        <v>3</v>
      </c>
      <c r="AC53" s="72">
        <v>1500</v>
      </c>
      <c r="AD53" s="74">
        <f>SUM(X53*Y53)+(Z53*AA53)+(AB53*AC53)</f>
        <v>35700</v>
      </c>
      <c r="AE53" s="74">
        <f>W53+AD53</f>
        <v>70950</v>
      </c>
    </row>
    <row r="54" spans="1:31" ht="63">
      <c r="A54" s="80" t="s">
        <v>6</v>
      </c>
      <c r="B54" s="71" t="s">
        <v>40</v>
      </c>
      <c r="C54" s="58" t="s">
        <v>18</v>
      </c>
      <c r="D54" s="58" t="s">
        <v>60</v>
      </c>
      <c r="E54" s="72">
        <v>1</v>
      </c>
      <c r="F54" s="72">
        <v>850</v>
      </c>
      <c r="G54" s="72">
        <v>5</v>
      </c>
      <c r="H54" s="72">
        <v>1</v>
      </c>
      <c r="I54" s="72">
        <v>800</v>
      </c>
      <c r="J54" s="72">
        <v>5</v>
      </c>
      <c r="K54" s="72">
        <v>6</v>
      </c>
      <c r="L54" s="72">
        <v>600</v>
      </c>
      <c r="M54" s="72">
        <v>5</v>
      </c>
      <c r="N54" s="72">
        <v>1</v>
      </c>
      <c r="O54" s="72">
        <v>500</v>
      </c>
      <c r="P54" s="72">
        <v>5</v>
      </c>
      <c r="Q54" s="72">
        <v>1</v>
      </c>
      <c r="R54" s="72">
        <v>500</v>
      </c>
      <c r="S54" s="72">
        <v>5</v>
      </c>
      <c r="T54" s="72">
        <v>2</v>
      </c>
      <c r="U54" s="72">
        <v>400</v>
      </c>
      <c r="V54" s="72">
        <v>5</v>
      </c>
      <c r="W54" s="73">
        <f>SUM(E54*F54*G54)+(H54*I54*J54)+(K54*L54*M54)+(N54*O54*P54)+(Q54*R54*S54)+(T54*U54*V54)</f>
        <v>35250</v>
      </c>
      <c r="X54" s="72">
        <v>140</v>
      </c>
      <c r="Y54" s="72">
        <v>30</v>
      </c>
      <c r="Z54" s="72">
        <v>108</v>
      </c>
      <c r="AA54" s="72">
        <v>250</v>
      </c>
      <c r="AB54" s="72">
        <v>3</v>
      </c>
      <c r="AC54" s="72">
        <v>1500</v>
      </c>
      <c r="AD54" s="74">
        <f>SUM(X54*Y54)+(Z54*AA54)+(AB54*AC54)</f>
        <v>35700</v>
      </c>
      <c r="AE54" s="74">
        <f>W54+AD54</f>
        <v>70950</v>
      </c>
    </row>
    <row r="55" spans="1:31" ht="42.75" customHeight="1">
      <c r="A55" s="223" t="s">
        <v>252</v>
      </c>
      <c r="B55" s="224"/>
      <c r="C55" s="72"/>
      <c r="D55" s="58"/>
      <c r="E55" s="58"/>
      <c r="F55" s="58"/>
      <c r="G55" s="58"/>
      <c r="H55" s="58"/>
      <c r="I55" s="76"/>
      <c r="J55" s="58"/>
      <c r="K55" s="58"/>
      <c r="L55" s="76"/>
      <c r="M55" s="77"/>
      <c r="N55" s="77"/>
      <c r="O55" s="77"/>
      <c r="P55" s="58"/>
      <c r="Q55" s="58"/>
      <c r="R55" s="58"/>
      <c r="S55" s="72"/>
      <c r="T55" s="58"/>
      <c r="U55" s="72"/>
      <c r="V55" s="78"/>
      <c r="W55" s="79"/>
      <c r="X55" s="80"/>
      <c r="Y55" s="80"/>
      <c r="Z55" s="80"/>
      <c r="AA55" s="80"/>
      <c r="AB55" s="80"/>
      <c r="AC55" s="80"/>
      <c r="AD55" s="80"/>
      <c r="AE55" s="74"/>
    </row>
    <row r="56" spans="1:31" ht="48" customHeight="1">
      <c r="A56" s="80" t="s">
        <v>5</v>
      </c>
      <c r="B56" s="71" t="s">
        <v>39</v>
      </c>
      <c r="C56" s="58" t="s">
        <v>87</v>
      </c>
      <c r="D56" s="58" t="s">
        <v>60</v>
      </c>
      <c r="E56" s="72">
        <v>1</v>
      </c>
      <c r="F56" s="72">
        <v>850</v>
      </c>
      <c r="G56" s="72">
        <v>6</v>
      </c>
      <c r="H56" s="72">
        <v>1</v>
      </c>
      <c r="I56" s="72">
        <v>800</v>
      </c>
      <c r="J56" s="72">
        <v>6</v>
      </c>
      <c r="K56" s="72">
        <v>11</v>
      </c>
      <c r="L56" s="72">
        <v>600</v>
      </c>
      <c r="M56" s="72">
        <v>6</v>
      </c>
      <c r="N56" s="72">
        <v>2</v>
      </c>
      <c r="O56" s="72">
        <v>500</v>
      </c>
      <c r="P56" s="72">
        <v>6</v>
      </c>
      <c r="Q56" s="72">
        <v>2</v>
      </c>
      <c r="R56" s="72">
        <v>500</v>
      </c>
      <c r="S56" s="72">
        <v>6</v>
      </c>
      <c r="T56" s="72">
        <v>4</v>
      </c>
      <c r="U56" s="72">
        <v>400</v>
      </c>
      <c r="V56" s="72">
        <v>6</v>
      </c>
      <c r="W56" s="73">
        <f>SUM(E56*F56*G56)+(H56*I56*J56)+(K56*L56*M56)+(N56*O56*P56)+(Q56*R56*S56)+(T56*U56*V56)</f>
        <v>71100</v>
      </c>
      <c r="X56" s="72">
        <v>140</v>
      </c>
      <c r="Y56" s="72">
        <v>30</v>
      </c>
      <c r="Z56" s="72">
        <v>120</v>
      </c>
      <c r="AA56" s="72">
        <v>250</v>
      </c>
      <c r="AB56" s="72">
        <v>3</v>
      </c>
      <c r="AC56" s="72">
        <v>1500</v>
      </c>
      <c r="AD56" s="74">
        <f>SUM(X56*Y56)+(Z56*AA56)+(AB56*AC56)</f>
        <v>38700</v>
      </c>
      <c r="AE56" s="74">
        <f>W56+AD56</f>
        <v>109800</v>
      </c>
    </row>
    <row r="57" spans="1:31" ht="63">
      <c r="A57" s="80" t="s">
        <v>6</v>
      </c>
      <c r="B57" s="71" t="s">
        <v>40</v>
      </c>
      <c r="C57" s="58" t="s">
        <v>62</v>
      </c>
      <c r="D57" s="58" t="s">
        <v>60</v>
      </c>
      <c r="E57" s="72">
        <v>1</v>
      </c>
      <c r="F57" s="72">
        <v>850</v>
      </c>
      <c r="G57" s="72">
        <v>6</v>
      </c>
      <c r="H57" s="72">
        <v>1</v>
      </c>
      <c r="I57" s="72">
        <v>800</v>
      </c>
      <c r="J57" s="72">
        <v>6</v>
      </c>
      <c r="K57" s="72">
        <v>11</v>
      </c>
      <c r="L57" s="72">
        <v>600</v>
      </c>
      <c r="M57" s="72">
        <v>6</v>
      </c>
      <c r="N57" s="72">
        <v>2</v>
      </c>
      <c r="O57" s="72">
        <v>500</v>
      </c>
      <c r="P57" s="72">
        <v>6</v>
      </c>
      <c r="Q57" s="72">
        <v>2</v>
      </c>
      <c r="R57" s="72">
        <v>500</v>
      </c>
      <c r="S57" s="72">
        <v>6</v>
      </c>
      <c r="T57" s="72">
        <v>4</v>
      </c>
      <c r="U57" s="72">
        <v>400</v>
      </c>
      <c r="V57" s="72">
        <v>6</v>
      </c>
      <c r="W57" s="73">
        <f>SUM(E57*F57*G57)+(H57*I57*J57)+(K57*L57*M57)+(N57*O57*P57)+(Q57*R57*S57)+(T57*U57*V57)</f>
        <v>71100</v>
      </c>
      <c r="X57" s="72">
        <v>140</v>
      </c>
      <c r="Y57" s="72">
        <v>30</v>
      </c>
      <c r="Z57" s="72">
        <v>120</v>
      </c>
      <c r="AA57" s="72">
        <v>250</v>
      </c>
      <c r="AB57" s="72">
        <v>3</v>
      </c>
      <c r="AC57" s="72">
        <v>1500</v>
      </c>
      <c r="AD57" s="74">
        <f>SUM(X57*Y57)+(Z57*AA57)+(AB57*AC57)</f>
        <v>38700</v>
      </c>
      <c r="AE57" s="74">
        <f>W57+AD57</f>
        <v>109800</v>
      </c>
    </row>
    <row r="58" spans="1:31" ht="21">
      <c r="A58" s="223" t="s">
        <v>253</v>
      </c>
      <c r="B58" s="224"/>
      <c r="C58" s="72"/>
      <c r="D58" s="58"/>
      <c r="E58" s="58"/>
      <c r="F58" s="58"/>
      <c r="G58" s="58"/>
      <c r="H58" s="58"/>
      <c r="I58" s="76"/>
      <c r="J58" s="58"/>
      <c r="K58" s="58"/>
      <c r="L58" s="76"/>
      <c r="M58" s="77"/>
      <c r="N58" s="77"/>
      <c r="O58" s="77"/>
      <c r="P58" s="58"/>
      <c r="Q58" s="58"/>
      <c r="R58" s="58"/>
      <c r="S58" s="72"/>
      <c r="T58" s="58"/>
      <c r="U58" s="72"/>
      <c r="V58" s="78"/>
      <c r="W58" s="79"/>
      <c r="X58" s="80"/>
      <c r="Y58" s="80"/>
      <c r="Z58" s="80"/>
      <c r="AA58" s="80"/>
      <c r="AB58" s="80"/>
      <c r="AC58" s="80"/>
      <c r="AD58" s="80"/>
      <c r="AE58" s="74"/>
    </row>
    <row r="59" spans="1:31" ht="42" customHeight="1">
      <c r="A59" s="80" t="s">
        <v>5</v>
      </c>
      <c r="B59" s="71" t="s">
        <v>39</v>
      </c>
      <c r="C59" s="58" t="s">
        <v>66</v>
      </c>
      <c r="D59" s="58" t="s">
        <v>34</v>
      </c>
      <c r="E59" s="72">
        <v>1</v>
      </c>
      <c r="F59" s="72">
        <v>850</v>
      </c>
      <c r="G59" s="72">
        <v>3</v>
      </c>
      <c r="H59" s="72">
        <v>1</v>
      </c>
      <c r="I59" s="72">
        <v>800</v>
      </c>
      <c r="J59" s="72">
        <v>3</v>
      </c>
      <c r="K59" s="72">
        <v>6</v>
      </c>
      <c r="L59" s="72">
        <v>600</v>
      </c>
      <c r="M59" s="72">
        <v>3</v>
      </c>
      <c r="N59" s="72">
        <v>1</v>
      </c>
      <c r="O59" s="72">
        <v>500</v>
      </c>
      <c r="P59" s="72">
        <v>3</v>
      </c>
      <c r="Q59" s="72">
        <v>1</v>
      </c>
      <c r="R59" s="72">
        <v>500</v>
      </c>
      <c r="S59" s="72">
        <v>3</v>
      </c>
      <c r="T59" s="72">
        <v>2</v>
      </c>
      <c r="U59" s="72">
        <v>400</v>
      </c>
      <c r="V59" s="72">
        <v>3</v>
      </c>
      <c r="W59" s="73">
        <f>SUM(E59*F59*G59)+(H59*I59*J59)+(K59*L59*M59)+(N59*O59*P59)+(Q59*R59*S59)+(T59*U59*V59)</f>
        <v>21150</v>
      </c>
      <c r="X59" s="72">
        <v>80</v>
      </c>
      <c r="Y59" s="72">
        <v>30</v>
      </c>
      <c r="Z59" s="72">
        <v>72</v>
      </c>
      <c r="AA59" s="72">
        <v>250</v>
      </c>
      <c r="AB59" s="72">
        <v>3</v>
      </c>
      <c r="AC59" s="72">
        <v>1500</v>
      </c>
      <c r="AD59" s="74">
        <f>SUM(X59*Y59)+(Z59*AA59)+(AB59*AC59)</f>
        <v>24900</v>
      </c>
      <c r="AE59" s="74">
        <f>W59+AD59</f>
        <v>46050</v>
      </c>
    </row>
    <row r="60" spans="1:31" ht="63">
      <c r="A60" s="80" t="s">
        <v>6</v>
      </c>
      <c r="B60" s="71" t="s">
        <v>40</v>
      </c>
      <c r="C60" s="58" t="s">
        <v>62</v>
      </c>
      <c r="D60" s="58" t="s">
        <v>34</v>
      </c>
      <c r="E60" s="72">
        <v>1</v>
      </c>
      <c r="F60" s="72">
        <v>850</v>
      </c>
      <c r="G60" s="72">
        <v>3</v>
      </c>
      <c r="H60" s="72">
        <v>1</v>
      </c>
      <c r="I60" s="72">
        <v>800</v>
      </c>
      <c r="J60" s="72">
        <v>3</v>
      </c>
      <c r="K60" s="72">
        <v>6</v>
      </c>
      <c r="L60" s="72">
        <v>600</v>
      </c>
      <c r="M60" s="72">
        <v>3</v>
      </c>
      <c r="N60" s="72">
        <v>1</v>
      </c>
      <c r="O60" s="72">
        <v>500</v>
      </c>
      <c r="P60" s="72">
        <v>3</v>
      </c>
      <c r="Q60" s="72">
        <v>1</v>
      </c>
      <c r="R60" s="72">
        <v>500</v>
      </c>
      <c r="S60" s="72">
        <v>3</v>
      </c>
      <c r="T60" s="72">
        <v>2</v>
      </c>
      <c r="U60" s="72">
        <v>400</v>
      </c>
      <c r="V60" s="72">
        <v>3</v>
      </c>
      <c r="W60" s="73">
        <f>SUM(E60*F60*G60)+(H60*I60*J60)+(K60*L60*M60)+(N60*O60*P60)+(Q60*R60*S60)+(T60*U60*V60)</f>
        <v>21150</v>
      </c>
      <c r="X60" s="72">
        <v>80</v>
      </c>
      <c r="Y60" s="72">
        <v>30</v>
      </c>
      <c r="Z60" s="72">
        <v>72</v>
      </c>
      <c r="AA60" s="72">
        <v>250</v>
      </c>
      <c r="AB60" s="72">
        <v>3</v>
      </c>
      <c r="AC60" s="72">
        <v>1500</v>
      </c>
      <c r="AD60" s="74">
        <f>SUM(X60*Y60)+(Z60*AA60)+(AB60*AC60)</f>
        <v>24900</v>
      </c>
      <c r="AE60" s="74">
        <f>W60+AD60</f>
        <v>46050</v>
      </c>
    </row>
    <row r="61" spans="1:31" ht="21">
      <c r="A61" s="223" t="s">
        <v>254</v>
      </c>
      <c r="B61" s="224"/>
      <c r="C61" s="72"/>
      <c r="D61" s="58"/>
      <c r="E61" s="72"/>
      <c r="F61" s="72"/>
      <c r="G61" s="72"/>
      <c r="H61" s="58"/>
      <c r="I61" s="72"/>
      <c r="J61" s="72"/>
      <c r="K61" s="72"/>
      <c r="L61" s="76"/>
      <c r="M61" s="72"/>
      <c r="N61" s="72"/>
      <c r="O61" s="77"/>
      <c r="P61" s="58"/>
      <c r="Q61" s="72"/>
      <c r="R61" s="58"/>
      <c r="S61" s="72"/>
      <c r="T61" s="72"/>
      <c r="U61" s="72"/>
      <c r="V61" s="78"/>
      <c r="W61" s="77"/>
      <c r="X61" s="80"/>
      <c r="Y61" s="80"/>
      <c r="Z61" s="80"/>
      <c r="AA61" s="80"/>
      <c r="AB61" s="80"/>
      <c r="AC61" s="80"/>
      <c r="AD61" s="80"/>
      <c r="AE61" s="74"/>
    </row>
    <row r="62" spans="1:31" ht="84">
      <c r="A62" s="80" t="s">
        <v>5</v>
      </c>
      <c r="B62" s="71" t="s">
        <v>39</v>
      </c>
      <c r="C62" s="58" t="s">
        <v>61</v>
      </c>
      <c r="D62" s="58" t="s">
        <v>68</v>
      </c>
      <c r="E62" s="72">
        <v>1</v>
      </c>
      <c r="F62" s="72">
        <v>850</v>
      </c>
      <c r="G62" s="72">
        <v>3</v>
      </c>
      <c r="H62" s="72">
        <v>1</v>
      </c>
      <c r="I62" s="72">
        <v>800</v>
      </c>
      <c r="J62" s="72">
        <v>3</v>
      </c>
      <c r="K62" s="72">
        <v>6</v>
      </c>
      <c r="L62" s="72">
        <v>600</v>
      </c>
      <c r="M62" s="72">
        <v>3</v>
      </c>
      <c r="N62" s="72">
        <v>1</v>
      </c>
      <c r="O62" s="72">
        <v>500</v>
      </c>
      <c r="P62" s="72">
        <v>3</v>
      </c>
      <c r="Q62" s="72">
        <v>1</v>
      </c>
      <c r="R62" s="72">
        <v>500</v>
      </c>
      <c r="S62" s="72">
        <v>3</v>
      </c>
      <c r="T62" s="72">
        <v>2</v>
      </c>
      <c r="U62" s="72">
        <v>400</v>
      </c>
      <c r="V62" s="72">
        <v>3</v>
      </c>
      <c r="W62" s="73">
        <f>SUM(E62*F62*G62)+(H62*I62*J62)+(K62*L62*M62)+(N62*O62*P62)+(Q62*R62*S62)+(T62*U62*V62)</f>
        <v>21150</v>
      </c>
      <c r="X62" s="72">
        <v>80</v>
      </c>
      <c r="Y62" s="72">
        <v>30</v>
      </c>
      <c r="Z62" s="72">
        <v>72</v>
      </c>
      <c r="AA62" s="72">
        <v>250</v>
      </c>
      <c r="AB62" s="72">
        <v>3</v>
      </c>
      <c r="AC62" s="72">
        <v>1500</v>
      </c>
      <c r="AD62" s="74">
        <f>SUM(X62*Y62)+(Z62*AA62)+(AB62*AC62)</f>
        <v>24900</v>
      </c>
      <c r="AE62" s="74">
        <f>W62+AD62</f>
        <v>46050</v>
      </c>
    </row>
    <row r="63" spans="1:31" ht="73.5" customHeight="1">
      <c r="A63" s="80" t="s">
        <v>6</v>
      </c>
      <c r="B63" s="71" t="s">
        <v>56</v>
      </c>
      <c r="C63" s="58" t="s">
        <v>69</v>
      </c>
      <c r="D63" s="58" t="s">
        <v>70</v>
      </c>
      <c r="E63" s="72">
        <v>1</v>
      </c>
      <c r="F63" s="72">
        <v>850</v>
      </c>
      <c r="G63" s="72">
        <v>3</v>
      </c>
      <c r="H63" s="72">
        <v>1</v>
      </c>
      <c r="I63" s="72">
        <v>800</v>
      </c>
      <c r="J63" s="72">
        <v>3</v>
      </c>
      <c r="K63" s="72">
        <v>6</v>
      </c>
      <c r="L63" s="72">
        <v>600</v>
      </c>
      <c r="M63" s="72">
        <v>3</v>
      </c>
      <c r="N63" s="72">
        <v>1</v>
      </c>
      <c r="O63" s="72">
        <v>500</v>
      </c>
      <c r="P63" s="72">
        <v>3</v>
      </c>
      <c r="Q63" s="72">
        <v>1</v>
      </c>
      <c r="R63" s="72">
        <v>500</v>
      </c>
      <c r="S63" s="72">
        <v>3</v>
      </c>
      <c r="T63" s="72">
        <v>2</v>
      </c>
      <c r="U63" s="72">
        <v>400</v>
      </c>
      <c r="V63" s="72">
        <v>3</v>
      </c>
      <c r="W63" s="73">
        <f>SUM(E63*F63*G63)+(H63*I63*J63)+(K63*L63*M63)+(N63*O63*P63)+(Q63*R63*S63)+(T63*U63*V63)</f>
        <v>21150</v>
      </c>
      <c r="X63" s="72">
        <v>80</v>
      </c>
      <c r="Y63" s="72">
        <v>30</v>
      </c>
      <c r="Z63" s="72">
        <v>72</v>
      </c>
      <c r="AA63" s="72">
        <v>250</v>
      </c>
      <c r="AB63" s="72">
        <v>3</v>
      </c>
      <c r="AC63" s="72">
        <v>1500</v>
      </c>
      <c r="AD63" s="74">
        <f>SUM(X63*Y63)+(Z63*AA63)+(AB63*AC63)</f>
        <v>24900</v>
      </c>
      <c r="AE63" s="74">
        <f>W63+AD63</f>
        <v>46050</v>
      </c>
    </row>
    <row r="64" spans="1:31" ht="20.25">
      <c r="A64" s="250" t="s">
        <v>138</v>
      </c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2"/>
      <c r="AE64" s="74">
        <f>AE11+AE13+AE14+AE16+AE18+AE19+AE21+AE22+AE24+AE25+AE27+AE28+AE30+AE31+AE33+AE34+AE36+AE37+AE39+AE40+AE42+AE43+AE45+AE46++AE48+AE49+AE51+AE53+AE54+AE56+AE57+AE59+AE60+AE62+AE63</f>
        <v>2334200</v>
      </c>
    </row>
    <row r="65" spans="3:22" ht="18">
      <c r="C65" s="1"/>
      <c r="D65" s="1"/>
      <c r="V65" s="1"/>
    </row>
    <row r="66" spans="3:22" ht="18">
      <c r="C66" s="1"/>
      <c r="D66" s="1"/>
      <c r="V66" s="1"/>
    </row>
    <row r="67" spans="3:22" ht="18">
      <c r="C67" s="1"/>
      <c r="D67" s="1"/>
      <c r="V67" s="1"/>
    </row>
    <row r="68" spans="3:22" ht="18">
      <c r="C68" s="1"/>
      <c r="D68" s="1"/>
      <c r="V68" s="1"/>
    </row>
    <row r="69" spans="3:22" ht="18">
      <c r="C69" s="1"/>
      <c r="D69" s="1"/>
      <c r="V69" s="1"/>
    </row>
    <row r="70" spans="3:22" ht="18">
      <c r="C70" s="1"/>
      <c r="D70" s="1"/>
      <c r="V70" s="1"/>
    </row>
    <row r="71" spans="3:22" ht="18">
      <c r="C71" s="1"/>
      <c r="D71" s="1"/>
      <c r="V71" s="1"/>
    </row>
    <row r="72" spans="3:22" ht="18">
      <c r="C72" s="1"/>
      <c r="D72" s="1"/>
      <c r="V72" s="1"/>
    </row>
    <row r="73" spans="3:22" ht="18">
      <c r="C73" s="1"/>
      <c r="D73" s="1"/>
      <c r="V73" s="1"/>
    </row>
    <row r="74" spans="3:22" ht="18">
      <c r="C74" s="1"/>
      <c r="D74" s="1"/>
      <c r="V74" s="1"/>
    </row>
    <row r="75" spans="3:22" ht="18">
      <c r="C75" s="1"/>
      <c r="D75" s="1"/>
      <c r="V75" s="1"/>
    </row>
    <row r="76" spans="3:22" ht="18">
      <c r="C76" s="1"/>
      <c r="D76" s="1"/>
      <c r="V76" s="1"/>
    </row>
    <row r="77" spans="3:22" ht="18">
      <c r="C77" s="1"/>
      <c r="D77" s="1"/>
      <c r="V77" s="1"/>
    </row>
    <row r="78" spans="3:22" ht="18">
      <c r="C78" s="1"/>
      <c r="D78" s="1"/>
      <c r="V78" s="1"/>
    </row>
    <row r="79" spans="3:22" ht="18">
      <c r="C79" s="1"/>
      <c r="D79" s="1"/>
      <c r="V79" s="1"/>
    </row>
    <row r="80" spans="3:22" ht="18">
      <c r="C80" s="1"/>
      <c r="D80" s="1"/>
      <c r="V80" s="1"/>
    </row>
    <row r="81" spans="3:22" ht="18">
      <c r="C81" s="1"/>
      <c r="D81" s="1"/>
      <c r="V81" s="1"/>
    </row>
    <row r="82" spans="3:22" ht="18">
      <c r="C82" s="1"/>
      <c r="D82" s="1"/>
      <c r="V82" s="1"/>
    </row>
    <row r="83" spans="3:22" ht="18">
      <c r="C83" s="1"/>
      <c r="D83" s="1"/>
      <c r="V83" s="1"/>
    </row>
    <row r="84" spans="3:22" ht="18">
      <c r="C84" s="1"/>
      <c r="D84" s="1"/>
      <c r="V84" s="1"/>
    </row>
    <row r="85" spans="3:22" ht="18">
      <c r="C85" s="1"/>
      <c r="D85" s="1"/>
      <c r="V85" s="1"/>
    </row>
    <row r="86" spans="3:22" ht="18">
      <c r="C86" s="1"/>
      <c r="D86" s="1"/>
      <c r="V86" s="1"/>
    </row>
    <row r="87" spans="3:22" ht="18">
      <c r="C87" s="1"/>
      <c r="D87" s="1"/>
      <c r="V87" s="1"/>
    </row>
    <row r="88" spans="3:22" ht="18">
      <c r="C88" s="1"/>
      <c r="D88" s="1"/>
      <c r="V88" s="1"/>
    </row>
    <row r="89" spans="3:22" ht="18">
      <c r="C89" s="1"/>
      <c r="D89" s="1"/>
      <c r="V89" s="1"/>
    </row>
    <row r="90" spans="3:22" ht="18">
      <c r="C90" s="1"/>
      <c r="D90" s="1"/>
      <c r="V90" s="1"/>
    </row>
    <row r="91" spans="3:22" ht="18">
      <c r="C91" s="1"/>
      <c r="D91" s="1"/>
      <c r="V91" s="1"/>
    </row>
    <row r="92" spans="3:22" ht="18">
      <c r="C92" s="1"/>
      <c r="D92" s="1"/>
      <c r="V92" s="1"/>
    </row>
    <row r="93" spans="3:22" ht="18">
      <c r="C93" s="1"/>
      <c r="D93" s="1"/>
      <c r="V93" s="1"/>
    </row>
    <row r="94" spans="3:22" ht="18">
      <c r="C94" s="1"/>
      <c r="D94" s="1"/>
      <c r="V94" s="1"/>
    </row>
    <row r="95" spans="3:22" ht="18">
      <c r="C95" s="1"/>
      <c r="D95" s="1"/>
      <c r="V95" s="1"/>
    </row>
    <row r="96" spans="3:22" ht="18">
      <c r="C96" s="1"/>
      <c r="D96" s="1"/>
      <c r="V96" s="1"/>
    </row>
    <row r="97" spans="3:22" ht="18">
      <c r="C97" s="1"/>
      <c r="D97" s="1"/>
      <c r="V97" s="1"/>
    </row>
    <row r="98" spans="3:22" ht="18">
      <c r="C98" s="1"/>
      <c r="D98" s="1"/>
      <c r="V98" s="1"/>
    </row>
    <row r="99" spans="3:22" ht="18">
      <c r="C99" s="1"/>
      <c r="D99" s="1"/>
      <c r="V99" s="1"/>
    </row>
    <row r="100" spans="3:22" ht="18">
      <c r="C100" s="1"/>
      <c r="D100" s="1"/>
      <c r="V100" s="1"/>
    </row>
    <row r="101" spans="3:22" ht="18">
      <c r="C101" s="1"/>
      <c r="D101" s="1"/>
      <c r="V101" s="1"/>
    </row>
    <row r="102" spans="3:22" ht="18">
      <c r="C102" s="1"/>
      <c r="D102" s="1"/>
      <c r="V102" s="1"/>
    </row>
    <row r="103" spans="3:22" ht="18">
      <c r="C103" s="1"/>
      <c r="D103" s="1"/>
      <c r="V103" s="1"/>
    </row>
    <row r="104" spans="3:22" ht="18">
      <c r="C104" s="1"/>
      <c r="D104" s="1"/>
      <c r="V104" s="1"/>
    </row>
    <row r="105" spans="3:22" ht="18">
      <c r="C105" s="1"/>
      <c r="D105" s="1"/>
      <c r="V105" s="1"/>
    </row>
    <row r="106" spans="3:22" ht="18">
      <c r="C106" s="1"/>
      <c r="D106" s="1"/>
      <c r="V106" s="1"/>
    </row>
    <row r="107" spans="3:22" ht="18">
      <c r="C107" s="1"/>
      <c r="D107" s="1"/>
      <c r="V107" s="1"/>
    </row>
    <row r="108" spans="3:22" ht="18">
      <c r="C108" s="1"/>
      <c r="D108" s="1"/>
      <c r="V108" s="1"/>
    </row>
    <row r="109" spans="3:22" ht="18">
      <c r="C109" s="1"/>
      <c r="D109" s="1"/>
      <c r="V109" s="1"/>
    </row>
    <row r="110" spans="3:22" ht="18">
      <c r="C110" s="1"/>
      <c r="D110" s="1"/>
      <c r="V110" s="1"/>
    </row>
    <row r="111" spans="3:22" ht="18">
      <c r="C111" s="1"/>
      <c r="D111" s="1"/>
      <c r="V111" s="1"/>
    </row>
    <row r="112" spans="3:22" ht="18">
      <c r="C112" s="1"/>
      <c r="D112" s="1"/>
      <c r="V112" s="1"/>
    </row>
    <row r="113" spans="3:22" ht="18">
      <c r="C113" s="1"/>
      <c r="D113" s="1"/>
      <c r="V113" s="1"/>
    </row>
    <row r="114" spans="3:22" ht="18">
      <c r="C114" s="1"/>
      <c r="D114" s="1"/>
      <c r="V114" s="1"/>
    </row>
    <row r="115" spans="3:22" ht="18">
      <c r="C115" s="1"/>
      <c r="D115" s="1"/>
      <c r="V115" s="1"/>
    </row>
    <row r="116" spans="3:22" ht="18">
      <c r="C116" s="1"/>
      <c r="D116" s="1"/>
      <c r="V116" s="1"/>
    </row>
    <row r="117" spans="3:22" ht="18">
      <c r="C117" s="1"/>
      <c r="D117" s="1"/>
      <c r="V117" s="1"/>
    </row>
    <row r="118" spans="3:22" ht="18">
      <c r="C118" s="1"/>
      <c r="D118" s="1"/>
      <c r="V118" s="1"/>
    </row>
    <row r="119" spans="3:22" ht="18">
      <c r="C119" s="1"/>
      <c r="D119" s="1"/>
      <c r="V119" s="1"/>
    </row>
    <row r="120" spans="3:22" ht="18">
      <c r="C120" s="1"/>
      <c r="D120" s="1"/>
      <c r="V120" s="1"/>
    </row>
    <row r="121" spans="3:22" ht="18">
      <c r="C121" s="1"/>
      <c r="D121" s="1"/>
      <c r="V121" s="1"/>
    </row>
    <row r="122" spans="3:22" ht="18">
      <c r="C122" s="1"/>
      <c r="D122" s="1"/>
      <c r="V122" s="1"/>
    </row>
    <row r="123" spans="3:22" ht="18">
      <c r="C123" s="1"/>
      <c r="D123" s="1"/>
      <c r="V123" s="1"/>
    </row>
    <row r="124" spans="3:22" ht="18">
      <c r="C124" s="1"/>
      <c r="D124" s="1"/>
      <c r="V124" s="1"/>
    </row>
    <row r="125" spans="3:4" ht="18">
      <c r="C125" s="1"/>
      <c r="D125" s="1"/>
    </row>
  </sheetData>
  <sheetProtection/>
  <mergeCells count="32">
    <mergeCell ref="A1:B1"/>
    <mergeCell ref="C1:D4"/>
    <mergeCell ref="V1:AE1"/>
    <mergeCell ref="A2:B2"/>
    <mergeCell ref="V2:AE2"/>
    <mergeCell ref="A20:B20"/>
    <mergeCell ref="A4:B4"/>
    <mergeCell ref="V4:AE4"/>
    <mergeCell ref="A3:B3"/>
    <mergeCell ref="V3:AE3"/>
    <mergeCell ref="A5:AE8"/>
    <mergeCell ref="A15:B15"/>
    <mergeCell ref="A35:B35"/>
    <mergeCell ref="A23:B23"/>
    <mergeCell ref="A17:B17"/>
    <mergeCell ref="U17:V17"/>
    <mergeCell ref="A26:B26"/>
    <mergeCell ref="A29:B29"/>
    <mergeCell ref="A32:B32"/>
    <mergeCell ref="U32:V32"/>
    <mergeCell ref="A61:B61"/>
    <mergeCell ref="A64:AD64"/>
    <mergeCell ref="A41:B41"/>
    <mergeCell ref="A44:B44"/>
    <mergeCell ref="U44:V44"/>
    <mergeCell ref="A47:B47"/>
    <mergeCell ref="A55:B55"/>
    <mergeCell ref="A58:B58"/>
    <mergeCell ref="A50:B50"/>
    <mergeCell ref="A52:B52"/>
    <mergeCell ref="A38:B38"/>
    <mergeCell ref="U38:V38"/>
  </mergeCells>
  <printOptions/>
  <pageMargins left="0.25" right="0.25" top="0.75" bottom="0.75" header="0.3" footer="0.3"/>
  <pageSetup fitToHeight="0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2"/>
  <sheetViews>
    <sheetView zoomScale="75" zoomScaleNormal="75" zoomScalePageLayoutView="0" workbookViewId="0" topLeftCell="A1">
      <pane ySplit="9" topLeftCell="A10" activePane="bottomLeft" state="frozen"/>
      <selection pane="topLeft" activeCell="C1" sqref="C1"/>
      <selection pane="bottomLeft" activeCell="Z45" sqref="Z45"/>
    </sheetView>
  </sheetViews>
  <sheetFormatPr defaultColWidth="9.140625" defaultRowHeight="15"/>
  <cols>
    <col min="1" max="1" width="7.421875" style="1" customWidth="1"/>
    <col min="2" max="2" width="97.140625" style="1" customWidth="1"/>
    <col min="3" max="3" width="27.00390625" style="2" customWidth="1"/>
    <col min="4" max="4" width="25.28125" style="3" customWidth="1"/>
    <col min="5" max="5" width="5.8515625" style="1" customWidth="1"/>
    <col min="6" max="6" width="9.8515625" style="1" customWidth="1"/>
    <col min="7" max="7" width="6.8515625" style="1" customWidth="1"/>
    <col min="8" max="8" width="6.00390625" style="1" customWidth="1"/>
    <col min="9" max="9" width="11.00390625" style="1" customWidth="1"/>
    <col min="10" max="10" width="5.421875" style="1" customWidth="1"/>
    <col min="11" max="11" width="5.00390625" style="1" customWidth="1"/>
    <col min="12" max="12" width="11.421875" style="1" customWidth="1"/>
    <col min="13" max="13" width="6.8515625" style="1" customWidth="1"/>
    <col min="14" max="14" width="8.57421875" style="1" customWidth="1"/>
    <col min="15" max="15" width="9.8515625" style="1" customWidth="1"/>
    <col min="16" max="16" width="5.28125" style="1" customWidth="1"/>
    <col min="17" max="17" width="4.00390625" style="1" customWidth="1"/>
    <col min="18" max="18" width="12.57421875" style="1" customWidth="1"/>
    <col min="19" max="20" width="5.421875" style="1" customWidth="1"/>
    <col min="21" max="21" width="9.00390625" style="1" customWidth="1"/>
    <col min="22" max="22" width="6.7109375" style="4" customWidth="1"/>
    <col min="23" max="23" width="5.8515625" style="1" customWidth="1"/>
    <col min="24" max="24" width="8.8515625" style="1" customWidth="1"/>
    <col min="25" max="25" width="5.57421875" style="1" customWidth="1"/>
    <col min="26" max="26" width="15.8515625" style="1" customWidth="1"/>
    <col min="27" max="27" width="10.7109375" style="1" customWidth="1"/>
    <col min="28" max="28" width="8.00390625" style="1" customWidth="1"/>
    <col min="29" max="29" width="8.57421875" style="1" customWidth="1"/>
    <col min="30" max="30" width="8.28125" style="1" customWidth="1"/>
    <col min="31" max="31" width="7.140625" style="1" customWidth="1"/>
    <col min="32" max="32" width="10.00390625" style="1" bestFit="1" customWidth="1"/>
    <col min="33" max="33" width="12.28125" style="1" bestFit="1" customWidth="1"/>
    <col min="34" max="34" width="19.7109375" style="1" customWidth="1"/>
    <col min="35" max="16384" width="9.140625" style="1" customWidth="1"/>
  </cols>
  <sheetData>
    <row r="1" spans="1:34" ht="36" customHeight="1">
      <c r="A1" s="276" t="s">
        <v>222</v>
      </c>
      <c r="B1" s="276"/>
      <c r="C1" s="255"/>
      <c r="D1" s="255"/>
      <c r="E1" s="55"/>
      <c r="F1" s="55"/>
      <c r="G1" s="55"/>
      <c r="H1" s="89"/>
      <c r="I1" s="55"/>
      <c r="J1" s="55"/>
      <c r="K1" s="55"/>
      <c r="L1" s="57"/>
      <c r="M1" s="94"/>
      <c r="N1" s="94"/>
      <c r="O1" s="94"/>
      <c r="P1" s="94"/>
      <c r="Q1" s="94"/>
      <c r="R1" s="94"/>
      <c r="S1" s="94"/>
      <c r="T1" s="94"/>
      <c r="U1" s="94"/>
      <c r="V1" s="277" t="s">
        <v>242</v>
      </c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</row>
    <row r="2" spans="1:34" ht="35.25" customHeight="1">
      <c r="A2" s="276" t="s">
        <v>223</v>
      </c>
      <c r="B2" s="276"/>
      <c r="C2" s="255"/>
      <c r="D2" s="255"/>
      <c r="E2" s="55"/>
      <c r="F2" s="55"/>
      <c r="G2" s="55"/>
      <c r="H2" s="89"/>
      <c r="I2" s="55"/>
      <c r="J2" s="55"/>
      <c r="K2" s="55"/>
      <c r="L2" s="57"/>
      <c r="M2" s="94"/>
      <c r="N2" s="94"/>
      <c r="O2" s="94"/>
      <c r="P2" s="94"/>
      <c r="Q2" s="94"/>
      <c r="R2" s="94"/>
      <c r="S2" s="94"/>
      <c r="T2" s="94"/>
      <c r="U2" s="94"/>
      <c r="V2" s="277" t="s">
        <v>262</v>
      </c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</row>
    <row r="3" spans="1:34" ht="47.25" customHeight="1">
      <c r="A3" s="276" t="s">
        <v>264</v>
      </c>
      <c r="B3" s="276"/>
      <c r="C3" s="255"/>
      <c r="D3" s="255"/>
      <c r="E3" s="55"/>
      <c r="F3" s="55"/>
      <c r="G3" s="55"/>
      <c r="H3" s="89"/>
      <c r="I3" s="55"/>
      <c r="J3" s="55"/>
      <c r="K3" s="55"/>
      <c r="L3" s="57"/>
      <c r="M3" s="94"/>
      <c r="N3" s="94"/>
      <c r="O3" s="94"/>
      <c r="P3" s="94"/>
      <c r="Q3" s="94"/>
      <c r="R3" s="94"/>
      <c r="S3" s="94"/>
      <c r="T3" s="94"/>
      <c r="U3" s="94"/>
      <c r="V3" s="277" t="s">
        <v>263</v>
      </c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</row>
    <row r="4" spans="1:34" ht="60.75" customHeight="1">
      <c r="A4" s="276" t="s">
        <v>226</v>
      </c>
      <c r="B4" s="276"/>
      <c r="C4" s="255"/>
      <c r="D4" s="255"/>
      <c r="E4" s="55"/>
      <c r="F4" s="55"/>
      <c r="G4" s="55"/>
      <c r="H4" s="89"/>
      <c r="I4" s="55"/>
      <c r="J4" s="55"/>
      <c r="K4" s="55"/>
      <c r="L4" s="57"/>
      <c r="M4" s="94"/>
      <c r="N4" s="94"/>
      <c r="O4" s="94"/>
      <c r="P4" s="94"/>
      <c r="Q4" s="94"/>
      <c r="R4" s="94"/>
      <c r="S4" s="94"/>
      <c r="T4" s="94"/>
      <c r="U4" s="94"/>
      <c r="V4" s="277" t="s">
        <v>226</v>
      </c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</row>
    <row r="5" spans="1:34" ht="18.75" customHeight="1">
      <c r="A5" s="256" t="s">
        <v>258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</row>
    <row r="6" spans="1:34" ht="18.75" customHeight="1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</row>
    <row r="7" spans="1:34" ht="18.75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</row>
    <row r="8" spans="1:34" ht="18.75" customHeight="1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</row>
    <row r="9" spans="1:34" s="3" customFormat="1" ht="147" customHeight="1">
      <c r="A9" s="95" t="s">
        <v>0</v>
      </c>
      <c r="B9" s="96" t="s">
        <v>1</v>
      </c>
      <c r="C9" s="97" t="s">
        <v>3</v>
      </c>
      <c r="D9" s="97" t="s">
        <v>4</v>
      </c>
      <c r="E9" s="98" t="s">
        <v>72</v>
      </c>
      <c r="F9" s="98" t="s">
        <v>73</v>
      </c>
      <c r="G9" s="98" t="s">
        <v>74</v>
      </c>
      <c r="H9" s="98" t="s">
        <v>255</v>
      </c>
      <c r="I9" s="98" t="s">
        <v>73</v>
      </c>
      <c r="J9" s="98" t="s">
        <v>74</v>
      </c>
      <c r="K9" s="98" t="s">
        <v>75</v>
      </c>
      <c r="L9" s="98" t="s">
        <v>73</v>
      </c>
      <c r="M9" s="98" t="s">
        <v>74</v>
      </c>
      <c r="N9" s="98" t="s">
        <v>76</v>
      </c>
      <c r="O9" s="98" t="s">
        <v>73</v>
      </c>
      <c r="P9" s="98" t="s">
        <v>74</v>
      </c>
      <c r="Q9" s="98" t="s">
        <v>77</v>
      </c>
      <c r="R9" s="98" t="s">
        <v>73</v>
      </c>
      <c r="S9" s="98" t="s">
        <v>74</v>
      </c>
      <c r="T9" s="98" t="s">
        <v>78</v>
      </c>
      <c r="U9" s="98" t="s">
        <v>73</v>
      </c>
      <c r="V9" s="98" t="s">
        <v>74</v>
      </c>
      <c r="W9" s="98" t="s">
        <v>79</v>
      </c>
      <c r="X9" s="98" t="s">
        <v>73</v>
      </c>
      <c r="Y9" s="98" t="s">
        <v>74</v>
      </c>
      <c r="Z9" s="99" t="s">
        <v>80</v>
      </c>
      <c r="AA9" s="98" t="s">
        <v>81</v>
      </c>
      <c r="AB9" s="98" t="s">
        <v>82</v>
      </c>
      <c r="AC9" s="98" t="s">
        <v>83</v>
      </c>
      <c r="AD9" s="98" t="s">
        <v>82</v>
      </c>
      <c r="AE9" s="98" t="s">
        <v>84</v>
      </c>
      <c r="AF9" s="100" t="s">
        <v>82</v>
      </c>
      <c r="AG9" s="98" t="s">
        <v>85</v>
      </c>
      <c r="AH9" s="101" t="s">
        <v>86</v>
      </c>
    </row>
    <row r="10" spans="1:34" ht="27.75">
      <c r="A10" s="102" t="s">
        <v>12</v>
      </c>
      <c r="B10" s="102"/>
      <c r="C10" s="103"/>
      <c r="D10" s="96"/>
      <c r="E10" s="104"/>
      <c r="F10" s="104"/>
      <c r="G10" s="102"/>
      <c r="H10" s="104"/>
      <c r="I10" s="104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5"/>
      <c r="Y10" s="106"/>
      <c r="Z10" s="107"/>
      <c r="AA10" s="108"/>
      <c r="AB10" s="108"/>
      <c r="AC10" s="108"/>
      <c r="AD10" s="108"/>
      <c r="AE10" s="108"/>
      <c r="AF10" s="108"/>
      <c r="AG10" s="108"/>
      <c r="AH10" s="108"/>
    </row>
    <row r="11" spans="1:34" ht="56.25">
      <c r="A11" s="95" t="s">
        <v>5</v>
      </c>
      <c r="B11" s="109" t="s">
        <v>29</v>
      </c>
      <c r="C11" s="95" t="s">
        <v>13</v>
      </c>
      <c r="D11" s="95" t="s">
        <v>14</v>
      </c>
      <c r="E11" s="110">
        <v>1</v>
      </c>
      <c r="F11" s="110">
        <v>850</v>
      </c>
      <c r="G11" s="110">
        <v>3</v>
      </c>
      <c r="H11" s="110">
        <v>1</v>
      </c>
      <c r="I11" s="110">
        <v>780</v>
      </c>
      <c r="J11" s="110">
        <v>3</v>
      </c>
      <c r="K11" s="110">
        <v>1</v>
      </c>
      <c r="L11" s="110">
        <v>850</v>
      </c>
      <c r="M11" s="110">
        <v>3</v>
      </c>
      <c r="N11" s="110">
        <v>18</v>
      </c>
      <c r="O11" s="110">
        <v>600</v>
      </c>
      <c r="P11" s="110">
        <v>3</v>
      </c>
      <c r="Q11" s="110">
        <v>2</v>
      </c>
      <c r="R11" s="110">
        <v>500</v>
      </c>
      <c r="S11" s="110">
        <v>3</v>
      </c>
      <c r="T11" s="110">
        <v>2</v>
      </c>
      <c r="U11" s="110">
        <v>500</v>
      </c>
      <c r="V11" s="110">
        <v>3</v>
      </c>
      <c r="W11" s="110">
        <v>2</v>
      </c>
      <c r="X11" s="110">
        <v>400</v>
      </c>
      <c r="Y11" s="110">
        <v>3</v>
      </c>
      <c r="Z11" s="111">
        <f>(E11*F11*G11)+(H11*I11*J11)+(K11*L11*M11)+(N11*O11*P11)+(Q11*R11*S11)+(T11*U11*V11)+(W11*X11*Y11)</f>
        <v>48240</v>
      </c>
      <c r="AA11" s="110">
        <v>80</v>
      </c>
      <c r="AB11" s="110">
        <v>30</v>
      </c>
      <c r="AC11" s="110">
        <v>72</v>
      </c>
      <c r="AD11" s="110">
        <v>300</v>
      </c>
      <c r="AE11" s="110">
        <v>6</v>
      </c>
      <c r="AF11" s="110">
        <v>1500</v>
      </c>
      <c r="AG11" s="112">
        <f>SUM(AA11*AB11)+(AC11*AD11)+(AE11*AF11)</f>
        <v>33000</v>
      </c>
      <c r="AH11" s="112">
        <f>Z11+AG11</f>
        <v>81240</v>
      </c>
    </row>
    <row r="12" spans="1:34" ht="24" customHeight="1">
      <c r="A12" s="102" t="s">
        <v>239</v>
      </c>
      <c r="B12" s="102"/>
      <c r="C12" s="113"/>
      <c r="D12" s="95"/>
      <c r="E12" s="95"/>
      <c r="F12" s="95"/>
      <c r="G12" s="95"/>
      <c r="H12" s="95"/>
      <c r="I12" s="95"/>
      <c r="J12" s="95"/>
      <c r="K12" s="95"/>
      <c r="L12" s="114"/>
      <c r="M12" s="95"/>
      <c r="N12" s="95"/>
      <c r="O12" s="114"/>
      <c r="P12" s="115"/>
      <c r="Q12" s="115"/>
      <c r="R12" s="115"/>
      <c r="S12" s="95"/>
      <c r="T12" s="95"/>
      <c r="U12" s="95"/>
      <c r="V12" s="110"/>
      <c r="W12" s="95"/>
      <c r="X12" s="110"/>
      <c r="Y12" s="116"/>
      <c r="Z12" s="117"/>
      <c r="AA12" s="118"/>
      <c r="AB12" s="118"/>
      <c r="AC12" s="118"/>
      <c r="AD12" s="118"/>
      <c r="AE12" s="118"/>
      <c r="AF12" s="118"/>
      <c r="AG12" s="118"/>
      <c r="AH12" s="118"/>
    </row>
    <row r="13" spans="1:34" ht="56.25">
      <c r="A13" s="95" t="s">
        <v>5</v>
      </c>
      <c r="B13" s="109" t="s">
        <v>17</v>
      </c>
      <c r="C13" s="113" t="s">
        <v>15</v>
      </c>
      <c r="D13" s="95" t="s">
        <v>10</v>
      </c>
      <c r="E13" s="110">
        <v>1</v>
      </c>
      <c r="F13" s="110">
        <v>850</v>
      </c>
      <c r="G13" s="110">
        <v>4</v>
      </c>
      <c r="H13" s="110">
        <v>1</v>
      </c>
      <c r="I13" s="110">
        <v>780</v>
      </c>
      <c r="J13" s="110">
        <v>4</v>
      </c>
      <c r="K13" s="110">
        <v>1</v>
      </c>
      <c r="L13" s="110">
        <v>850</v>
      </c>
      <c r="M13" s="110">
        <v>4</v>
      </c>
      <c r="N13" s="110">
        <v>20</v>
      </c>
      <c r="O13" s="110">
        <v>600</v>
      </c>
      <c r="P13" s="110">
        <v>4</v>
      </c>
      <c r="Q13" s="110">
        <v>1</v>
      </c>
      <c r="R13" s="110">
        <v>500</v>
      </c>
      <c r="S13" s="110">
        <v>4</v>
      </c>
      <c r="T13" s="110">
        <v>1</v>
      </c>
      <c r="U13" s="110">
        <v>500</v>
      </c>
      <c r="V13" s="110">
        <v>4</v>
      </c>
      <c r="W13" s="110">
        <v>2</v>
      </c>
      <c r="X13" s="110">
        <v>400</v>
      </c>
      <c r="Y13" s="110">
        <v>4</v>
      </c>
      <c r="Z13" s="111">
        <f>(E13*F13*G13)+(H13*I13*J13)+(K13*L13*M13)+(N13*O13*P13)+(Q13*R13*S13)+(T13*U13*V13)+(W13*X13*Y13)</f>
        <v>65120</v>
      </c>
      <c r="AA13" s="110">
        <v>200</v>
      </c>
      <c r="AB13" s="110">
        <v>30</v>
      </c>
      <c r="AC13" s="110">
        <v>224</v>
      </c>
      <c r="AD13" s="110">
        <v>300</v>
      </c>
      <c r="AE13" s="110"/>
      <c r="AF13" s="110">
        <v>1500</v>
      </c>
      <c r="AG13" s="112">
        <f>SUM(AA13*AB13)+(AC13*AD13)+(AE13*AF13)</f>
        <v>73200</v>
      </c>
      <c r="AH13" s="112">
        <f>Z13+AG13</f>
        <v>138320</v>
      </c>
    </row>
    <row r="14" spans="1:34" ht="26.25" customHeight="1">
      <c r="A14" s="272" t="s">
        <v>20</v>
      </c>
      <c r="B14" s="273"/>
      <c r="C14" s="113"/>
      <c r="D14" s="95"/>
      <c r="E14" s="95"/>
      <c r="F14" s="95"/>
      <c r="G14" s="95"/>
      <c r="H14" s="95"/>
      <c r="I14" s="95"/>
      <c r="J14" s="95"/>
      <c r="K14" s="95"/>
      <c r="L14" s="114"/>
      <c r="M14" s="95"/>
      <c r="N14" s="95"/>
      <c r="O14" s="114"/>
      <c r="P14" s="115"/>
      <c r="Q14" s="115"/>
      <c r="R14" s="115"/>
      <c r="S14" s="95"/>
      <c r="T14" s="95"/>
      <c r="U14" s="95"/>
      <c r="V14" s="110"/>
      <c r="W14" s="95"/>
      <c r="X14" s="110"/>
      <c r="Y14" s="116"/>
      <c r="Z14" s="117"/>
      <c r="AA14" s="118"/>
      <c r="AB14" s="118"/>
      <c r="AC14" s="118"/>
      <c r="AD14" s="118"/>
      <c r="AE14" s="118"/>
      <c r="AF14" s="118"/>
      <c r="AG14" s="118"/>
      <c r="AH14" s="118"/>
    </row>
    <row r="15" spans="1:35" ht="84">
      <c r="A15" s="95" t="s">
        <v>21</v>
      </c>
      <c r="B15" s="109" t="s">
        <v>23</v>
      </c>
      <c r="C15" s="95" t="s">
        <v>280</v>
      </c>
      <c r="D15" s="95" t="s">
        <v>139</v>
      </c>
      <c r="E15" s="110">
        <v>1</v>
      </c>
      <c r="F15" s="110">
        <v>850</v>
      </c>
      <c r="G15" s="110">
        <v>2</v>
      </c>
      <c r="H15" s="110">
        <v>1</v>
      </c>
      <c r="I15" s="110">
        <v>350</v>
      </c>
      <c r="J15" s="110">
        <v>2</v>
      </c>
      <c r="K15" s="110">
        <v>1</v>
      </c>
      <c r="L15" s="110">
        <v>450</v>
      </c>
      <c r="M15" s="110">
        <v>2</v>
      </c>
      <c r="N15" s="110">
        <v>4</v>
      </c>
      <c r="O15" s="110">
        <v>350</v>
      </c>
      <c r="P15" s="110">
        <v>2</v>
      </c>
      <c r="Q15" s="110">
        <v>1</v>
      </c>
      <c r="R15" s="110">
        <v>350</v>
      </c>
      <c r="S15" s="110">
        <v>2</v>
      </c>
      <c r="T15" s="110">
        <v>1</v>
      </c>
      <c r="U15" s="110">
        <v>350</v>
      </c>
      <c r="V15" s="110">
        <v>2</v>
      </c>
      <c r="W15" s="110"/>
      <c r="X15" s="110"/>
      <c r="Y15" s="110"/>
      <c r="Z15" s="111">
        <f>(E15*F15*G15)+(H15*I15*J15)+(K15*L15*M15)+(N15*O15*P15)+(Q15*R15*S15)+(T15*U15*V15)+(W15*X15*Y15)</f>
        <v>7500</v>
      </c>
      <c r="AA15" s="110">
        <v>42</v>
      </c>
      <c r="AB15" s="110">
        <v>50</v>
      </c>
      <c r="AC15" s="110">
        <v>39</v>
      </c>
      <c r="AD15" s="110">
        <v>250</v>
      </c>
      <c r="AE15" s="110">
        <v>3</v>
      </c>
      <c r="AF15" s="110">
        <v>2000</v>
      </c>
      <c r="AG15" s="112">
        <f>SUM(AA15*AB15)+(AC15*AD15)+(AE15*AF15)</f>
        <v>17850</v>
      </c>
      <c r="AH15" s="112">
        <f>Z15+AG15</f>
        <v>25350</v>
      </c>
      <c r="AI15" s="1">
        <f>SUM(E15:Z15)</f>
        <v>10221</v>
      </c>
    </row>
    <row r="16" spans="1:34" ht="27.75">
      <c r="A16" s="274" t="s">
        <v>25</v>
      </c>
      <c r="B16" s="275"/>
      <c r="C16" s="95"/>
      <c r="D16" s="95"/>
      <c r="E16" s="95"/>
      <c r="F16" s="95"/>
      <c r="G16" s="95"/>
      <c r="H16" s="95"/>
      <c r="I16" s="95"/>
      <c r="J16" s="95"/>
      <c r="K16" s="95"/>
      <c r="L16" s="114"/>
      <c r="M16" s="95"/>
      <c r="N16" s="95"/>
      <c r="O16" s="114"/>
      <c r="P16" s="95"/>
      <c r="Q16" s="95"/>
      <c r="R16" s="115"/>
      <c r="S16" s="95"/>
      <c r="T16" s="114"/>
      <c r="U16" s="95"/>
      <c r="V16" s="95"/>
      <c r="W16" s="114"/>
      <c r="X16" s="262"/>
      <c r="Y16" s="264"/>
      <c r="Z16" s="119"/>
      <c r="AA16" s="118"/>
      <c r="AB16" s="118"/>
      <c r="AC16" s="118"/>
      <c r="AD16" s="118"/>
      <c r="AE16" s="118"/>
      <c r="AF16" s="118"/>
      <c r="AG16" s="118"/>
      <c r="AH16" s="112"/>
    </row>
    <row r="17" spans="1:34" ht="60" customHeight="1">
      <c r="A17" s="118" t="s">
        <v>5</v>
      </c>
      <c r="B17" s="109" t="s">
        <v>228</v>
      </c>
      <c r="C17" s="95" t="s">
        <v>26</v>
      </c>
      <c r="D17" s="95" t="s">
        <v>27</v>
      </c>
      <c r="E17" s="110">
        <v>1</v>
      </c>
      <c r="F17" s="110">
        <v>850</v>
      </c>
      <c r="G17" s="110">
        <v>3</v>
      </c>
      <c r="H17" s="110">
        <v>1</v>
      </c>
      <c r="I17" s="110">
        <v>780</v>
      </c>
      <c r="J17" s="110">
        <v>3</v>
      </c>
      <c r="K17" s="110">
        <v>1</v>
      </c>
      <c r="L17" s="110">
        <v>850</v>
      </c>
      <c r="M17" s="110">
        <v>3</v>
      </c>
      <c r="N17" s="110">
        <v>5</v>
      </c>
      <c r="O17" s="110">
        <v>600</v>
      </c>
      <c r="P17" s="110">
        <v>3</v>
      </c>
      <c r="Q17" s="110">
        <v>1</v>
      </c>
      <c r="R17" s="110">
        <v>500</v>
      </c>
      <c r="S17" s="110">
        <v>3</v>
      </c>
      <c r="T17" s="110">
        <v>1</v>
      </c>
      <c r="U17" s="110">
        <v>500</v>
      </c>
      <c r="V17" s="110">
        <v>3</v>
      </c>
      <c r="W17" s="110">
        <v>2</v>
      </c>
      <c r="X17" s="110">
        <v>400</v>
      </c>
      <c r="Y17" s="110">
        <v>3</v>
      </c>
      <c r="Z17" s="111">
        <f>(E17*F17*G17)+(H17*I17*J17)+(K17*L17*M17)+(N17*O17*P17)+(Q17*R17*S17)+(T17*U17*V17)+(W17*X17*Y17)</f>
        <v>21840</v>
      </c>
      <c r="AA17" s="110">
        <v>180</v>
      </c>
      <c r="AB17" s="110">
        <v>30</v>
      </c>
      <c r="AC17" s="110">
        <v>160</v>
      </c>
      <c r="AD17" s="110">
        <v>300</v>
      </c>
      <c r="AE17" s="110">
        <v>6</v>
      </c>
      <c r="AF17" s="110">
        <v>1500</v>
      </c>
      <c r="AG17" s="112">
        <f>SUM(AA17*AB17)+(AC17*AD17)+(AE17*AF17)</f>
        <v>62400</v>
      </c>
      <c r="AH17" s="112">
        <f>Z17+AG17</f>
        <v>84240</v>
      </c>
    </row>
    <row r="18" spans="1:34" ht="27.75">
      <c r="A18" s="274" t="s">
        <v>135</v>
      </c>
      <c r="B18" s="275"/>
      <c r="C18" s="95"/>
      <c r="D18" s="95"/>
      <c r="E18" s="110"/>
      <c r="F18" s="110"/>
      <c r="G18" s="110"/>
      <c r="H18" s="110"/>
      <c r="I18" s="110"/>
      <c r="J18" s="110"/>
      <c r="K18" s="95"/>
      <c r="L18" s="110"/>
      <c r="M18" s="110"/>
      <c r="N18" s="110"/>
      <c r="O18" s="114"/>
      <c r="P18" s="110"/>
      <c r="Q18" s="110"/>
      <c r="R18" s="115"/>
      <c r="S18" s="95"/>
      <c r="T18" s="110"/>
      <c r="U18" s="95"/>
      <c r="V18" s="110"/>
      <c r="W18" s="110"/>
      <c r="X18" s="110"/>
      <c r="Y18" s="116"/>
      <c r="Z18" s="117"/>
      <c r="AA18" s="118"/>
      <c r="AB18" s="118"/>
      <c r="AC18" s="118"/>
      <c r="AD18" s="118"/>
      <c r="AE18" s="118"/>
      <c r="AF18" s="118"/>
      <c r="AG18" s="118"/>
      <c r="AH18" s="112"/>
    </row>
    <row r="19" spans="1:34" ht="84">
      <c r="A19" s="118" t="s">
        <v>5</v>
      </c>
      <c r="B19" s="109" t="s">
        <v>71</v>
      </c>
      <c r="C19" s="95" t="s">
        <v>31</v>
      </c>
      <c r="D19" s="95" t="s">
        <v>32</v>
      </c>
      <c r="E19" s="132">
        <v>1</v>
      </c>
      <c r="F19" s="132">
        <v>850</v>
      </c>
      <c r="G19" s="132">
        <v>2</v>
      </c>
      <c r="H19" s="132">
        <v>1</v>
      </c>
      <c r="I19" s="132">
        <v>650</v>
      </c>
      <c r="J19" s="132">
        <v>2</v>
      </c>
      <c r="K19" s="132">
        <v>1</v>
      </c>
      <c r="L19" s="132">
        <v>700</v>
      </c>
      <c r="M19" s="132">
        <v>2</v>
      </c>
      <c r="N19" s="132">
        <v>16</v>
      </c>
      <c r="O19" s="132">
        <v>600</v>
      </c>
      <c r="P19" s="132">
        <v>2</v>
      </c>
      <c r="Q19" s="132">
        <v>1</v>
      </c>
      <c r="R19" s="132">
        <v>500</v>
      </c>
      <c r="S19" s="132">
        <v>2</v>
      </c>
      <c r="T19" s="132">
        <v>1</v>
      </c>
      <c r="U19" s="132">
        <v>380</v>
      </c>
      <c r="V19" s="132">
        <v>2</v>
      </c>
      <c r="W19" s="132">
        <v>4</v>
      </c>
      <c r="X19" s="132">
        <v>330</v>
      </c>
      <c r="Y19" s="132">
        <v>2</v>
      </c>
      <c r="Z19" s="133">
        <v>19960</v>
      </c>
      <c r="AA19" s="132">
        <v>66</v>
      </c>
      <c r="AB19" s="132">
        <v>30</v>
      </c>
      <c r="AC19" s="132">
        <v>66</v>
      </c>
      <c r="AD19" s="132">
        <v>300</v>
      </c>
      <c r="AE19" s="132"/>
      <c r="AF19" s="132">
        <v>1500</v>
      </c>
      <c r="AG19" s="134">
        <v>31780</v>
      </c>
      <c r="AH19" s="134">
        <v>51740</v>
      </c>
    </row>
    <row r="20" spans="1:34" ht="27.75">
      <c r="A20" s="260" t="s">
        <v>136</v>
      </c>
      <c r="B20" s="261"/>
      <c r="C20" s="110"/>
      <c r="D20" s="95"/>
      <c r="E20" s="110"/>
      <c r="F20" s="110"/>
      <c r="G20" s="110"/>
      <c r="H20" s="110"/>
      <c r="I20" s="110"/>
      <c r="J20" s="110"/>
      <c r="K20" s="95"/>
      <c r="L20" s="110"/>
      <c r="M20" s="110"/>
      <c r="N20" s="110"/>
      <c r="O20" s="114"/>
      <c r="P20" s="110"/>
      <c r="Q20" s="110"/>
      <c r="R20" s="115"/>
      <c r="S20" s="95"/>
      <c r="T20" s="110"/>
      <c r="U20" s="95"/>
      <c r="V20" s="110"/>
      <c r="W20" s="110"/>
      <c r="X20" s="110"/>
      <c r="Y20" s="116"/>
      <c r="Z20" s="117"/>
      <c r="AA20" s="118"/>
      <c r="AB20" s="118"/>
      <c r="AC20" s="118"/>
      <c r="AD20" s="118"/>
      <c r="AE20" s="118"/>
      <c r="AF20" s="118"/>
      <c r="AG20" s="118"/>
      <c r="AH20" s="112"/>
    </row>
    <row r="21" spans="1:34" ht="84">
      <c r="A21" s="118" t="s">
        <v>5</v>
      </c>
      <c r="B21" s="109" t="s">
        <v>39</v>
      </c>
      <c r="C21" s="95" t="s">
        <v>59</v>
      </c>
      <c r="D21" s="95" t="s">
        <v>67</v>
      </c>
      <c r="E21" s="110">
        <v>1</v>
      </c>
      <c r="F21" s="110">
        <v>850</v>
      </c>
      <c r="G21" s="110">
        <v>3</v>
      </c>
      <c r="H21" s="110">
        <v>1</v>
      </c>
      <c r="I21" s="110">
        <v>780</v>
      </c>
      <c r="J21" s="110">
        <v>3</v>
      </c>
      <c r="K21" s="110">
        <v>1</v>
      </c>
      <c r="L21" s="110">
        <v>850</v>
      </c>
      <c r="M21" s="110">
        <v>3</v>
      </c>
      <c r="N21" s="110">
        <v>4</v>
      </c>
      <c r="O21" s="110">
        <v>600</v>
      </c>
      <c r="P21" s="110">
        <v>3</v>
      </c>
      <c r="Q21" s="110">
        <v>1</v>
      </c>
      <c r="R21" s="110">
        <v>500</v>
      </c>
      <c r="S21" s="110">
        <v>3</v>
      </c>
      <c r="T21" s="110">
        <v>1</v>
      </c>
      <c r="U21" s="110">
        <v>500</v>
      </c>
      <c r="V21" s="110">
        <v>3</v>
      </c>
      <c r="W21" s="110">
        <v>2</v>
      </c>
      <c r="X21" s="110">
        <v>400</v>
      </c>
      <c r="Y21" s="110">
        <v>3</v>
      </c>
      <c r="Z21" s="111">
        <f>(E21*F21*G21)+(H21*I21*J21)+(K21*L21*M21)+(N21*O21*P21)+(Q21*R21*S21)+(T21*U21*V21)+(W21*X21*Y21)</f>
        <v>20040</v>
      </c>
      <c r="AA21" s="110">
        <v>60</v>
      </c>
      <c r="AB21" s="110">
        <v>30</v>
      </c>
      <c r="AC21" s="110">
        <v>54</v>
      </c>
      <c r="AD21" s="110">
        <v>300</v>
      </c>
      <c r="AE21" s="110"/>
      <c r="AF21" s="110">
        <v>1500</v>
      </c>
      <c r="AG21" s="112">
        <f>SUM(AA21*AB21)+(AC21*AD21)+(AE21*AF21)</f>
        <v>18000</v>
      </c>
      <c r="AH21" s="112">
        <f>Z21+AG21</f>
        <v>38040</v>
      </c>
    </row>
    <row r="22" spans="1:34" ht="27.75">
      <c r="A22" s="260" t="s">
        <v>137</v>
      </c>
      <c r="B22" s="261"/>
      <c r="C22" s="110"/>
      <c r="D22" s="95"/>
      <c r="E22" s="110"/>
      <c r="F22" s="110"/>
      <c r="G22" s="110"/>
      <c r="H22" s="110"/>
      <c r="I22" s="110"/>
      <c r="J22" s="110"/>
      <c r="K22" s="95"/>
      <c r="L22" s="110"/>
      <c r="M22" s="120"/>
      <c r="N22" s="110"/>
      <c r="O22" s="114"/>
      <c r="P22" s="110"/>
      <c r="Q22" s="110"/>
      <c r="R22" s="115"/>
      <c r="S22" s="95"/>
      <c r="T22" s="110"/>
      <c r="U22" s="95"/>
      <c r="V22" s="110"/>
      <c r="W22" s="110"/>
      <c r="X22" s="110"/>
      <c r="Y22" s="116"/>
      <c r="Z22" s="117"/>
      <c r="AA22" s="118"/>
      <c r="AB22" s="118"/>
      <c r="AC22" s="118"/>
      <c r="AD22" s="118"/>
      <c r="AE22" s="118"/>
      <c r="AF22" s="118"/>
      <c r="AG22" s="118"/>
      <c r="AH22" s="112"/>
    </row>
    <row r="23" spans="1:34" ht="84">
      <c r="A23" s="118" t="s">
        <v>5</v>
      </c>
      <c r="B23" s="109" t="s">
        <v>39</v>
      </c>
      <c r="C23" s="95" t="s">
        <v>37</v>
      </c>
      <c r="D23" s="95" t="s">
        <v>38</v>
      </c>
      <c r="E23" s="110">
        <v>1</v>
      </c>
      <c r="F23" s="110">
        <v>850</v>
      </c>
      <c r="G23" s="110">
        <v>2</v>
      </c>
      <c r="H23" s="110">
        <v>1</v>
      </c>
      <c r="I23" s="110">
        <v>780</v>
      </c>
      <c r="J23" s="110">
        <v>2</v>
      </c>
      <c r="K23" s="110">
        <v>1</v>
      </c>
      <c r="L23" s="110">
        <v>850</v>
      </c>
      <c r="M23" s="110">
        <v>2</v>
      </c>
      <c r="N23" s="110">
        <v>6</v>
      </c>
      <c r="O23" s="110">
        <v>600</v>
      </c>
      <c r="P23" s="110">
        <v>2</v>
      </c>
      <c r="Q23" s="110">
        <v>1</v>
      </c>
      <c r="R23" s="110">
        <v>500</v>
      </c>
      <c r="S23" s="110">
        <v>2</v>
      </c>
      <c r="T23" s="110">
        <v>1</v>
      </c>
      <c r="U23" s="110">
        <v>500</v>
      </c>
      <c r="V23" s="110">
        <v>2</v>
      </c>
      <c r="W23" s="110">
        <v>2</v>
      </c>
      <c r="X23" s="110">
        <v>400</v>
      </c>
      <c r="Y23" s="110">
        <v>2</v>
      </c>
      <c r="Z23" s="111">
        <f>(E23*F23*G23)+(H23*I23*J23)+(K23*L23*M23)+(N23*O23*P23)+(Q23*R23*S23)+(T23*U23*V23)+(W23*X23*Y23)</f>
        <v>15760</v>
      </c>
      <c r="AA23" s="110">
        <v>30</v>
      </c>
      <c r="AB23" s="110">
        <v>30</v>
      </c>
      <c r="AC23" s="110">
        <v>18</v>
      </c>
      <c r="AD23" s="110">
        <v>300</v>
      </c>
      <c r="AE23" s="110"/>
      <c r="AF23" s="110">
        <v>1500</v>
      </c>
      <c r="AG23" s="112">
        <f>SUM(AA23*AB23)+(AC23*AD23)+(AE23*AF23)</f>
        <v>6300</v>
      </c>
      <c r="AH23" s="112">
        <f>Z23+AG23</f>
        <v>22060</v>
      </c>
    </row>
    <row r="24" spans="1:34" ht="27.75">
      <c r="A24" s="260" t="s">
        <v>140</v>
      </c>
      <c r="B24" s="261"/>
      <c r="C24" s="95"/>
      <c r="D24" s="95"/>
      <c r="E24" s="110"/>
      <c r="F24" s="110"/>
      <c r="G24" s="110"/>
      <c r="H24" s="110"/>
      <c r="I24" s="110"/>
      <c r="J24" s="110"/>
      <c r="K24" s="95"/>
      <c r="L24" s="110"/>
      <c r="M24" s="110"/>
      <c r="N24" s="110"/>
      <c r="O24" s="114"/>
      <c r="P24" s="110"/>
      <c r="Q24" s="110"/>
      <c r="R24" s="115"/>
      <c r="S24" s="95"/>
      <c r="T24" s="110"/>
      <c r="U24" s="95"/>
      <c r="V24" s="110"/>
      <c r="W24" s="110"/>
      <c r="X24" s="110"/>
      <c r="Y24" s="116"/>
      <c r="Z24" s="117"/>
      <c r="AA24" s="118"/>
      <c r="AB24" s="118"/>
      <c r="AC24" s="118"/>
      <c r="AD24" s="118"/>
      <c r="AE24" s="118"/>
      <c r="AF24" s="118"/>
      <c r="AG24" s="118"/>
      <c r="AH24" s="112"/>
    </row>
    <row r="25" spans="1:34" ht="56.25">
      <c r="A25" s="118" t="s">
        <v>5</v>
      </c>
      <c r="B25" s="109" t="s">
        <v>39</v>
      </c>
      <c r="C25" s="95" t="s">
        <v>44</v>
      </c>
      <c r="D25" s="95" t="s">
        <v>43</v>
      </c>
      <c r="E25" s="110">
        <v>1</v>
      </c>
      <c r="F25" s="110">
        <v>850</v>
      </c>
      <c r="G25" s="110">
        <v>3</v>
      </c>
      <c r="H25" s="110">
        <v>1</v>
      </c>
      <c r="I25" s="110">
        <v>780</v>
      </c>
      <c r="J25" s="110">
        <v>3</v>
      </c>
      <c r="K25" s="110">
        <v>1</v>
      </c>
      <c r="L25" s="110">
        <v>850</v>
      </c>
      <c r="M25" s="110">
        <v>3</v>
      </c>
      <c r="N25" s="110">
        <v>7</v>
      </c>
      <c r="O25" s="110">
        <v>600</v>
      </c>
      <c r="P25" s="110">
        <v>3</v>
      </c>
      <c r="Q25" s="110">
        <v>1</v>
      </c>
      <c r="R25" s="110">
        <v>500</v>
      </c>
      <c r="S25" s="110">
        <v>3</v>
      </c>
      <c r="T25" s="110">
        <v>1</v>
      </c>
      <c r="U25" s="110">
        <v>500</v>
      </c>
      <c r="V25" s="110">
        <v>3</v>
      </c>
      <c r="W25" s="110">
        <v>2</v>
      </c>
      <c r="X25" s="110">
        <v>400</v>
      </c>
      <c r="Y25" s="110">
        <v>3</v>
      </c>
      <c r="Z25" s="111">
        <f>(E25*F25*G25)+(H25*I25*J25)+(K25*L25*M25)+(N25*O25*P25)+(Q25*R25*S25)+(T25*U25*V25)+(W25*X25*Y25)</f>
        <v>25440</v>
      </c>
      <c r="AA25" s="110">
        <v>120</v>
      </c>
      <c r="AB25" s="110">
        <v>30</v>
      </c>
      <c r="AC25" s="110">
        <v>120</v>
      </c>
      <c r="AD25" s="110">
        <v>300</v>
      </c>
      <c r="AE25" s="110">
        <v>3</v>
      </c>
      <c r="AF25" s="110">
        <v>1500</v>
      </c>
      <c r="AG25" s="112">
        <f>SUM(AA25*AB25)+(AC25*AD25)+(AE25*AF25)</f>
        <v>44100</v>
      </c>
      <c r="AH25" s="112">
        <f>Z25+AG25</f>
        <v>69540</v>
      </c>
    </row>
    <row r="26" spans="1:34" ht="27" customHeight="1">
      <c r="A26" s="260" t="s">
        <v>246</v>
      </c>
      <c r="B26" s="261"/>
      <c r="C26" s="110"/>
      <c r="D26" s="95"/>
      <c r="E26" s="121"/>
      <c r="F26" s="121"/>
      <c r="G26" s="121"/>
      <c r="H26" s="121"/>
      <c r="I26" s="121"/>
      <c r="J26" s="121"/>
      <c r="K26" s="122"/>
      <c r="L26" s="121"/>
      <c r="M26" s="121"/>
      <c r="N26" s="121"/>
      <c r="O26" s="123"/>
      <c r="P26" s="121"/>
      <c r="Q26" s="121"/>
      <c r="R26" s="124"/>
      <c r="S26" s="122"/>
      <c r="T26" s="121"/>
      <c r="U26" s="95"/>
      <c r="V26" s="121"/>
      <c r="W26" s="121"/>
      <c r="X26" s="270"/>
      <c r="Y26" s="271"/>
      <c r="Z26" s="125"/>
      <c r="AA26" s="118"/>
      <c r="AB26" s="118"/>
      <c r="AC26" s="118"/>
      <c r="AD26" s="118"/>
      <c r="AE26" s="118"/>
      <c r="AF26" s="118"/>
      <c r="AG26" s="118"/>
      <c r="AH26" s="112"/>
    </row>
    <row r="27" spans="1:34" ht="56.25">
      <c r="A27" s="118" t="s">
        <v>5</v>
      </c>
      <c r="B27" s="109" t="s">
        <v>232</v>
      </c>
      <c r="C27" s="95" t="s">
        <v>270</v>
      </c>
      <c r="D27" s="95" t="s">
        <v>46</v>
      </c>
      <c r="E27" s="110">
        <v>1</v>
      </c>
      <c r="F27" s="110">
        <v>850</v>
      </c>
      <c r="G27" s="110">
        <v>4</v>
      </c>
      <c r="H27" s="110">
        <v>1</v>
      </c>
      <c r="I27" s="110">
        <v>780</v>
      </c>
      <c r="J27" s="110">
        <v>4</v>
      </c>
      <c r="K27" s="110">
        <v>1</v>
      </c>
      <c r="L27" s="110">
        <v>850</v>
      </c>
      <c r="M27" s="110">
        <v>4</v>
      </c>
      <c r="N27" s="110">
        <v>15</v>
      </c>
      <c r="O27" s="110">
        <v>600</v>
      </c>
      <c r="P27" s="110">
        <v>4</v>
      </c>
      <c r="Q27" s="110">
        <v>1</v>
      </c>
      <c r="R27" s="110">
        <v>500</v>
      </c>
      <c r="S27" s="110">
        <v>4</v>
      </c>
      <c r="T27" s="110">
        <v>1</v>
      </c>
      <c r="U27" s="110">
        <v>500</v>
      </c>
      <c r="V27" s="110">
        <v>4</v>
      </c>
      <c r="W27" s="110">
        <v>2</v>
      </c>
      <c r="X27" s="110">
        <v>400</v>
      </c>
      <c r="Y27" s="110">
        <v>4</v>
      </c>
      <c r="Z27" s="111">
        <f>(E27*F27*G27)+(H27*I27*J27)+(K27*L27*M27)+(N27*O27*P27)+(Q27*R27*S27)+(T27*U27*V27)+(W27*X27*Y27)</f>
        <v>53120</v>
      </c>
      <c r="AA27" s="110">
        <v>60</v>
      </c>
      <c r="AB27" s="110">
        <v>30</v>
      </c>
      <c r="AC27" s="110">
        <v>48</v>
      </c>
      <c r="AD27" s="110">
        <v>300</v>
      </c>
      <c r="AE27" s="110">
        <v>3</v>
      </c>
      <c r="AF27" s="110">
        <v>1500</v>
      </c>
      <c r="AG27" s="112">
        <f>SUM(AA27*AB27)+(AC27*AD27)+(AE27*AF27)</f>
        <v>20700</v>
      </c>
      <c r="AH27" s="112">
        <f>Z27+AG27</f>
        <v>73820</v>
      </c>
    </row>
    <row r="28" spans="1:34" ht="27.75">
      <c r="A28" s="260" t="s">
        <v>97</v>
      </c>
      <c r="B28" s="261"/>
      <c r="C28" s="110"/>
      <c r="D28" s="95"/>
      <c r="E28" s="110"/>
      <c r="F28" s="110"/>
      <c r="G28" s="110"/>
      <c r="H28" s="110"/>
      <c r="I28" s="110"/>
      <c r="J28" s="110"/>
      <c r="K28" s="95"/>
      <c r="L28" s="110"/>
      <c r="M28" s="110"/>
      <c r="N28" s="110"/>
      <c r="O28" s="114"/>
      <c r="P28" s="110"/>
      <c r="Q28" s="110"/>
      <c r="R28" s="115"/>
      <c r="S28" s="95"/>
      <c r="T28" s="110"/>
      <c r="U28" s="95"/>
      <c r="V28" s="110"/>
      <c r="W28" s="110"/>
      <c r="X28" s="110"/>
      <c r="Y28" s="116"/>
      <c r="Z28" s="117"/>
      <c r="AA28" s="118"/>
      <c r="AB28" s="118"/>
      <c r="AC28" s="118"/>
      <c r="AD28" s="118"/>
      <c r="AE28" s="118"/>
      <c r="AF28" s="118"/>
      <c r="AG28" s="118"/>
      <c r="AH28" s="112"/>
    </row>
    <row r="29" spans="1:34" ht="84">
      <c r="A29" s="118" t="s">
        <v>5</v>
      </c>
      <c r="B29" s="109" t="s">
        <v>39</v>
      </c>
      <c r="C29" s="95" t="s">
        <v>63</v>
      </c>
      <c r="D29" s="95" t="s">
        <v>64</v>
      </c>
      <c r="E29" s="110">
        <v>1</v>
      </c>
      <c r="F29" s="110">
        <v>850</v>
      </c>
      <c r="G29" s="110">
        <v>2</v>
      </c>
      <c r="H29" s="110">
        <v>1</v>
      </c>
      <c r="I29" s="110">
        <v>780</v>
      </c>
      <c r="J29" s="110">
        <v>2</v>
      </c>
      <c r="K29" s="110">
        <v>1</v>
      </c>
      <c r="L29" s="110">
        <v>850</v>
      </c>
      <c r="M29" s="110">
        <v>2</v>
      </c>
      <c r="N29" s="110">
        <v>10</v>
      </c>
      <c r="O29" s="110">
        <v>600</v>
      </c>
      <c r="P29" s="110">
        <v>2</v>
      </c>
      <c r="Q29" s="110">
        <v>1</v>
      </c>
      <c r="R29" s="110">
        <v>500</v>
      </c>
      <c r="S29" s="110">
        <v>2</v>
      </c>
      <c r="T29" s="110">
        <v>1</v>
      </c>
      <c r="U29" s="110">
        <v>500</v>
      </c>
      <c r="V29" s="110">
        <v>2</v>
      </c>
      <c r="W29" s="110">
        <v>2</v>
      </c>
      <c r="X29" s="110">
        <v>400</v>
      </c>
      <c r="Y29" s="110">
        <v>2</v>
      </c>
      <c r="Z29" s="111">
        <f>(E29*F29*G29)+(H29*I29*J29)+(K29*L29*M29)+(N29*O29*P29)+(Q29*R29*S29)+(T29*U29*V29)+(W29*X29*Y29)</f>
        <v>20560</v>
      </c>
      <c r="AA29" s="110">
        <v>100</v>
      </c>
      <c r="AB29" s="110">
        <v>30</v>
      </c>
      <c r="AC29" s="110">
        <v>140</v>
      </c>
      <c r="AD29" s="110">
        <v>300</v>
      </c>
      <c r="AE29" s="110"/>
      <c r="AF29" s="110">
        <v>1500</v>
      </c>
      <c r="AG29" s="112">
        <f>SUM(AA29*AB29)+(AC29*AD29)+(AE29*AF29)</f>
        <v>45000</v>
      </c>
      <c r="AH29" s="112">
        <f>Z29+AG29</f>
        <v>65560</v>
      </c>
    </row>
    <row r="30" spans="1:34" ht="27.75">
      <c r="A30" s="260" t="s">
        <v>99</v>
      </c>
      <c r="B30" s="261"/>
      <c r="C30" s="110"/>
      <c r="D30" s="95"/>
      <c r="E30" s="110"/>
      <c r="F30" s="110"/>
      <c r="G30" s="110"/>
      <c r="H30" s="110"/>
      <c r="I30" s="110"/>
      <c r="J30" s="110"/>
      <c r="K30" s="95"/>
      <c r="L30" s="110"/>
      <c r="M30" s="110"/>
      <c r="N30" s="110"/>
      <c r="O30" s="114"/>
      <c r="P30" s="110"/>
      <c r="Q30" s="110"/>
      <c r="R30" s="115"/>
      <c r="S30" s="95"/>
      <c r="T30" s="110"/>
      <c r="U30" s="95"/>
      <c r="V30" s="110"/>
      <c r="W30" s="110"/>
      <c r="X30" s="262"/>
      <c r="Y30" s="264"/>
      <c r="Z30" s="126"/>
      <c r="AA30" s="118"/>
      <c r="AB30" s="118"/>
      <c r="AC30" s="118"/>
      <c r="AD30" s="118"/>
      <c r="AE30" s="118"/>
      <c r="AF30" s="118"/>
      <c r="AG30" s="118"/>
      <c r="AH30" s="112"/>
    </row>
    <row r="31" spans="1:34" ht="84.75" customHeight="1">
      <c r="A31" s="127"/>
      <c r="B31" s="130" t="s">
        <v>269</v>
      </c>
      <c r="C31" s="95" t="s">
        <v>267</v>
      </c>
      <c r="D31" s="95" t="s">
        <v>268</v>
      </c>
      <c r="E31" s="110">
        <v>1</v>
      </c>
      <c r="F31" s="110">
        <v>1080</v>
      </c>
      <c r="G31" s="110">
        <v>4</v>
      </c>
      <c r="H31" s="110">
        <v>1</v>
      </c>
      <c r="I31" s="110">
        <v>991</v>
      </c>
      <c r="J31" s="110">
        <v>4</v>
      </c>
      <c r="K31" s="95">
        <v>1</v>
      </c>
      <c r="L31" s="110">
        <v>1080</v>
      </c>
      <c r="M31" s="110">
        <v>4</v>
      </c>
      <c r="N31" s="110">
        <v>33</v>
      </c>
      <c r="O31" s="114">
        <v>953</v>
      </c>
      <c r="P31" s="110">
        <v>4</v>
      </c>
      <c r="Q31" s="110">
        <v>6</v>
      </c>
      <c r="R31" s="115">
        <v>661</v>
      </c>
      <c r="S31" s="95">
        <v>3</v>
      </c>
      <c r="T31" s="110">
        <v>1</v>
      </c>
      <c r="U31" s="95">
        <v>661</v>
      </c>
      <c r="V31" s="110">
        <v>4</v>
      </c>
      <c r="W31" s="110"/>
      <c r="X31" s="128"/>
      <c r="Y31" s="129"/>
      <c r="Z31" s="126">
        <v>129514</v>
      </c>
      <c r="AA31" s="118">
        <v>130</v>
      </c>
      <c r="AB31" s="118">
        <v>50</v>
      </c>
      <c r="AC31" s="118">
        <v>114</v>
      </c>
      <c r="AD31" s="118">
        <v>300</v>
      </c>
      <c r="AE31" s="118">
        <v>3</v>
      </c>
      <c r="AF31" s="118">
        <v>7000</v>
      </c>
      <c r="AG31" s="118">
        <v>82700</v>
      </c>
      <c r="AH31" s="112">
        <v>212214</v>
      </c>
    </row>
    <row r="32" spans="1:34" ht="56.25">
      <c r="A32" s="118" t="s">
        <v>5</v>
      </c>
      <c r="B32" s="109" t="s">
        <v>233</v>
      </c>
      <c r="C32" s="95" t="s">
        <v>50</v>
      </c>
      <c r="D32" s="95" t="s">
        <v>49</v>
      </c>
      <c r="E32" s="110">
        <v>1</v>
      </c>
      <c r="F32" s="110">
        <v>850</v>
      </c>
      <c r="G32" s="110">
        <v>3</v>
      </c>
      <c r="H32" s="110">
        <v>1</v>
      </c>
      <c r="I32" s="110">
        <v>780</v>
      </c>
      <c r="J32" s="110">
        <v>3</v>
      </c>
      <c r="K32" s="110">
        <v>1</v>
      </c>
      <c r="L32" s="110">
        <v>850</v>
      </c>
      <c r="M32" s="110">
        <v>3</v>
      </c>
      <c r="N32" s="110">
        <v>18</v>
      </c>
      <c r="O32" s="110">
        <v>600</v>
      </c>
      <c r="P32" s="110">
        <v>3</v>
      </c>
      <c r="Q32" s="110">
        <v>1</v>
      </c>
      <c r="R32" s="110">
        <v>500</v>
      </c>
      <c r="S32" s="110">
        <v>3</v>
      </c>
      <c r="T32" s="110">
        <v>1</v>
      </c>
      <c r="U32" s="110">
        <v>500</v>
      </c>
      <c r="V32" s="110">
        <v>3</v>
      </c>
      <c r="W32" s="110">
        <v>2</v>
      </c>
      <c r="X32" s="110">
        <v>400</v>
      </c>
      <c r="Y32" s="110">
        <v>3</v>
      </c>
      <c r="Z32" s="111">
        <f>(E32*F32*G32)+(H32*I32*J32)+(K32*L32*M32)+(N32*O32*P32)+(Q32*R32*S32)+(T32*U32*V32)+(W32*X32*Y32)</f>
        <v>45240</v>
      </c>
      <c r="AA32" s="110">
        <v>140</v>
      </c>
      <c r="AB32" s="110">
        <v>30</v>
      </c>
      <c r="AC32" s="110">
        <v>88</v>
      </c>
      <c r="AD32" s="110">
        <v>300</v>
      </c>
      <c r="AE32" s="110">
        <v>6</v>
      </c>
      <c r="AF32" s="110">
        <v>1500</v>
      </c>
      <c r="AG32" s="112">
        <f>SUM(AA32*AB32)+(AC32*AD32)+(AE32*AF32)</f>
        <v>39600</v>
      </c>
      <c r="AH32" s="112">
        <f>Z32+AG32</f>
        <v>84840</v>
      </c>
    </row>
    <row r="33" spans="1:34" ht="27.75">
      <c r="A33" s="260" t="s">
        <v>247</v>
      </c>
      <c r="B33" s="261"/>
      <c r="C33" s="110"/>
      <c r="D33" s="95"/>
      <c r="E33" s="95"/>
      <c r="F33" s="95"/>
      <c r="G33" s="95"/>
      <c r="H33" s="95"/>
      <c r="I33" s="95"/>
      <c r="J33" s="95"/>
      <c r="K33" s="95"/>
      <c r="L33" s="114"/>
      <c r="M33" s="95"/>
      <c r="N33" s="95"/>
      <c r="O33" s="114"/>
      <c r="P33" s="115"/>
      <c r="Q33" s="115"/>
      <c r="R33" s="115"/>
      <c r="S33" s="95"/>
      <c r="T33" s="95"/>
      <c r="U33" s="95"/>
      <c r="V33" s="110"/>
      <c r="W33" s="95"/>
      <c r="X33" s="110"/>
      <c r="Y33" s="116"/>
      <c r="Z33" s="117"/>
      <c r="AA33" s="118"/>
      <c r="AB33" s="118"/>
      <c r="AC33" s="118"/>
      <c r="AD33" s="118"/>
      <c r="AE33" s="118"/>
      <c r="AF33" s="118"/>
      <c r="AG33" s="118"/>
      <c r="AH33" s="112"/>
    </row>
    <row r="34" spans="1:34" ht="58.5" customHeight="1">
      <c r="A34" s="118" t="s">
        <v>5</v>
      </c>
      <c r="B34" s="109" t="s">
        <v>48</v>
      </c>
      <c r="C34" s="95" t="s">
        <v>278</v>
      </c>
      <c r="D34" s="95" t="s">
        <v>279</v>
      </c>
      <c r="E34" s="110">
        <v>1</v>
      </c>
      <c r="F34" s="110">
        <v>850</v>
      </c>
      <c r="G34" s="110">
        <v>3</v>
      </c>
      <c r="H34" s="110">
        <v>1</v>
      </c>
      <c r="I34" s="110">
        <v>780</v>
      </c>
      <c r="J34" s="110">
        <v>3</v>
      </c>
      <c r="K34" s="110">
        <v>1</v>
      </c>
      <c r="L34" s="110">
        <v>850</v>
      </c>
      <c r="M34" s="110">
        <v>3</v>
      </c>
      <c r="N34" s="110">
        <v>7</v>
      </c>
      <c r="O34" s="110">
        <v>600</v>
      </c>
      <c r="P34" s="110">
        <v>3</v>
      </c>
      <c r="Q34" s="110">
        <v>1</v>
      </c>
      <c r="R34" s="110">
        <v>500</v>
      </c>
      <c r="S34" s="110">
        <v>3</v>
      </c>
      <c r="T34" s="110">
        <v>1</v>
      </c>
      <c r="U34" s="110">
        <v>500</v>
      </c>
      <c r="V34" s="110">
        <v>3</v>
      </c>
      <c r="W34" s="110">
        <v>2</v>
      </c>
      <c r="X34" s="110">
        <v>400</v>
      </c>
      <c r="Y34" s="110">
        <v>3</v>
      </c>
      <c r="Z34" s="111">
        <f>(E34*F34*G34)+(H34*I34*J34)+(K34*L34*M34)+(N34*O34*P34)+(Q34*R34*S34)+(T34*U34*V34)+(W34*X34*Y34)</f>
        <v>25440</v>
      </c>
      <c r="AA34" s="110">
        <v>100</v>
      </c>
      <c r="AB34" s="110">
        <v>30</v>
      </c>
      <c r="AC34" s="110">
        <v>96</v>
      </c>
      <c r="AD34" s="110">
        <v>300</v>
      </c>
      <c r="AE34" s="110">
        <v>4</v>
      </c>
      <c r="AF34" s="110">
        <v>1500</v>
      </c>
      <c r="AG34" s="112">
        <f>SUM(AA34*AB34)+(AC34*AD34)+(AE34*AF34)</f>
        <v>37800</v>
      </c>
      <c r="AH34" s="112">
        <f>Z34+AG34</f>
        <v>63240</v>
      </c>
    </row>
    <row r="35" spans="1:34" ht="27.75">
      <c r="A35" s="260" t="s">
        <v>248</v>
      </c>
      <c r="B35" s="261"/>
      <c r="C35" s="110"/>
      <c r="D35" s="95"/>
      <c r="E35" s="95"/>
      <c r="F35" s="95"/>
      <c r="G35" s="95"/>
      <c r="H35" s="95"/>
      <c r="I35" s="95"/>
      <c r="J35" s="95"/>
      <c r="K35" s="95"/>
      <c r="L35" s="114"/>
      <c r="M35" s="95"/>
      <c r="N35" s="95"/>
      <c r="O35" s="114"/>
      <c r="P35" s="115"/>
      <c r="Q35" s="115"/>
      <c r="R35" s="115"/>
      <c r="S35" s="95"/>
      <c r="T35" s="95"/>
      <c r="U35" s="95"/>
      <c r="V35" s="110"/>
      <c r="W35" s="95"/>
      <c r="X35" s="262"/>
      <c r="Y35" s="264"/>
      <c r="Z35" s="119"/>
      <c r="AA35" s="118"/>
      <c r="AB35" s="118"/>
      <c r="AC35" s="118"/>
      <c r="AD35" s="118"/>
      <c r="AE35" s="118"/>
      <c r="AF35" s="118"/>
      <c r="AG35" s="118"/>
      <c r="AH35" s="112"/>
    </row>
    <row r="36" spans="1:34" ht="56.25">
      <c r="A36" s="118" t="s">
        <v>5</v>
      </c>
      <c r="B36" s="109" t="s">
        <v>48</v>
      </c>
      <c r="C36" s="95" t="s">
        <v>37</v>
      </c>
      <c r="D36" s="95" t="s">
        <v>57</v>
      </c>
      <c r="E36" s="110">
        <v>1</v>
      </c>
      <c r="F36" s="110">
        <v>850</v>
      </c>
      <c r="G36" s="110">
        <v>2</v>
      </c>
      <c r="H36" s="110">
        <v>1</v>
      </c>
      <c r="I36" s="110">
        <v>780</v>
      </c>
      <c r="J36" s="110">
        <v>2</v>
      </c>
      <c r="K36" s="110">
        <v>1</v>
      </c>
      <c r="L36" s="110">
        <v>850</v>
      </c>
      <c r="M36" s="110">
        <v>2</v>
      </c>
      <c r="N36" s="110">
        <v>10</v>
      </c>
      <c r="O36" s="110">
        <v>600</v>
      </c>
      <c r="P36" s="110">
        <v>2</v>
      </c>
      <c r="Q36" s="110">
        <v>1</v>
      </c>
      <c r="R36" s="110">
        <v>500</v>
      </c>
      <c r="S36" s="110">
        <v>2</v>
      </c>
      <c r="T36" s="110">
        <v>2</v>
      </c>
      <c r="U36" s="110">
        <v>500</v>
      </c>
      <c r="V36" s="110">
        <v>2</v>
      </c>
      <c r="W36" s="110">
        <v>2</v>
      </c>
      <c r="X36" s="110">
        <v>400</v>
      </c>
      <c r="Y36" s="110">
        <v>2</v>
      </c>
      <c r="Z36" s="111">
        <f>(E36*F36*G36)+(H36*I36*J36)+(K36*L36*M36)+(N36*O36*P36)+(Q36*R36*S36)+(T36*U36*V36)+(W36*X36*Y36)</f>
        <v>21560</v>
      </c>
      <c r="AA36" s="110">
        <v>100</v>
      </c>
      <c r="AB36" s="110">
        <v>30</v>
      </c>
      <c r="AC36" s="110">
        <v>140</v>
      </c>
      <c r="AD36" s="110">
        <v>300</v>
      </c>
      <c r="AE36" s="110">
        <v>3</v>
      </c>
      <c r="AF36" s="110">
        <v>1500</v>
      </c>
      <c r="AG36" s="112">
        <f>SUM(AA36*AB36)+(AC36*AD36)+(AE36*AF36)</f>
        <v>49500</v>
      </c>
      <c r="AH36" s="112">
        <f>Z36+AG36</f>
        <v>71060</v>
      </c>
    </row>
    <row r="37" spans="1:34" ht="27.75">
      <c r="A37" s="260" t="s">
        <v>249</v>
      </c>
      <c r="B37" s="261"/>
      <c r="C37" s="110"/>
      <c r="D37" s="95"/>
      <c r="E37" s="110"/>
      <c r="F37" s="110"/>
      <c r="G37" s="110"/>
      <c r="H37" s="110"/>
      <c r="I37" s="110"/>
      <c r="J37" s="110"/>
      <c r="K37" s="95"/>
      <c r="L37" s="110"/>
      <c r="M37" s="110"/>
      <c r="N37" s="110"/>
      <c r="O37" s="114"/>
      <c r="P37" s="110"/>
      <c r="Q37" s="110"/>
      <c r="R37" s="115"/>
      <c r="S37" s="95"/>
      <c r="T37" s="110"/>
      <c r="U37" s="95"/>
      <c r="V37" s="110"/>
      <c r="W37" s="110"/>
      <c r="X37" s="110"/>
      <c r="Y37" s="116"/>
      <c r="Z37" s="117"/>
      <c r="AA37" s="118"/>
      <c r="AB37" s="118"/>
      <c r="AC37" s="118"/>
      <c r="AD37" s="118"/>
      <c r="AE37" s="118"/>
      <c r="AF37" s="118"/>
      <c r="AG37" s="118"/>
      <c r="AH37" s="112"/>
    </row>
    <row r="38" spans="1:34" ht="60" customHeight="1">
      <c r="A38" s="118" t="s">
        <v>5</v>
      </c>
      <c r="B38" s="109" t="s">
        <v>48</v>
      </c>
      <c r="C38" s="95" t="s">
        <v>271</v>
      </c>
      <c r="D38" s="95" t="s">
        <v>272</v>
      </c>
      <c r="E38" s="110">
        <v>1</v>
      </c>
      <c r="F38" s="110">
        <v>850</v>
      </c>
      <c r="G38" s="110">
        <v>3</v>
      </c>
      <c r="H38" s="110">
        <v>1</v>
      </c>
      <c r="I38" s="110">
        <v>780</v>
      </c>
      <c r="J38" s="110">
        <v>3</v>
      </c>
      <c r="K38" s="110">
        <v>1</v>
      </c>
      <c r="L38" s="110">
        <v>850</v>
      </c>
      <c r="M38" s="110">
        <v>3</v>
      </c>
      <c r="N38" s="110">
        <v>13</v>
      </c>
      <c r="O38" s="110">
        <v>600</v>
      </c>
      <c r="P38" s="110">
        <v>3</v>
      </c>
      <c r="Q38" s="110">
        <v>1</v>
      </c>
      <c r="R38" s="110">
        <v>500</v>
      </c>
      <c r="S38" s="110">
        <v>3</v>
      </c>
      <c r="T38" s="110">
        <v>1</v>
      </c>
      <c r="U38" s="110">
        <v>500</v>
      </c>
      <c r="V38" s="110">
        <v>3</v>
      </c>
      <c r="W38" s="110">
        <v>2</v>
      </c>
      <c r="X38" s="110">
        <v>400</v>
      </c>
      <c r="Y38" s="110">
        <v>3</v>
      </c>
      <c r="Z38" s="111">
        <f>(E38*F38*G38)+(H38*I38*J38)+(K38*L38*M38)+(N38*O38*P38)+(Q38*R38*S38)+(T38*U38*V38)+(W38*X38*Y38)</f>
        <v>36240</v>
      </c>
      <c r="AA38" s="110">
        <v>60</v>
      </c>
      <c r="AB38" s="110">
        <v>30</v>
      </c>
      <c r="AC38" s="110">
        <v>54</v>
      </c>
      <c r="AD38" s="110">
        <v>300</v>
      </c>
      <c r="AE38" s="110"/>
      <c r="AF38" s="110">
        <v>1500</v>
      </c>
      <c r="AG38" s="112">
        <f>SUM(AA38*AB38)+(AC38*AD38)+(AE38*AF38)</f>
        <v>18000</v>
      </c>
      <c r="AH38" s="112">
        <f>Z38+AG38</f>
        <v>54240</v>
      </c>
    </row>
    <row r="39" spans="1:34" ht="40.5" customHeight="1">
      <c r="A39" s="260" t="s">
        <v>250</v>
      </c>
      <c r="B39" s="261"/>
      <c r="C39" s="110"/>
      <c r="D39" s="95"/>
      <c r="E39" s="95"/>
      <c r="F39" s="95"/>
      <c r="G39" s="95"/>
      <c r="H39" s="95"/>
      <c r="I39" s="95"/>
      <c r="J39" s="95"/>
      <c r="K39" s="95"/>
      <c r="L39" s="110"/>
      <c r="M39" s="95"/>
      <c r="N39" s="95"/>
      <c r="O39" s="114"/>
      <c r="P39" s="115"/>
      <c r="Q39" s="115"/>
      <c r="R39" s="115"/>
      <c r="S39" s="95"/>
      <c r="T39" s="95"/>
      <c r="U39" s="95"/>
      <c r="V39" s="110"/>
      <c r="W39" s="95"/>
      <c r="X39" s="110"/>
      <c r="Y39" s="116"/>
      <c r="Z39" s="117"/>
      <c r="AA39" s="118"/>
      <c r="AB39" s="118"/>
      <c r="AC39" s="118"/>
      <c r="AD39" s="118"/>
      <c r="AE39" s="118"/>
      <c r="AF39" s="118"/>
      <c r="AG39" s="118"/>
      <c r="AH39" s="112"/>
    </row>
    <row r="40" spans="1:34" ht="56.25">
      <c r="A40" s="118" t="s">
        <v>5</v>
      </c>
      <c r="B40" s="109" t="s">
        <v>29</v>
      </c>
      <c r="C40" s="95" t="s">
        <v>59</v>
      </c>
      <c r="D40" s="95" t="s">
        <v>58</v>
      </c>
      <c r="E40" s="110">
        <v>1</v>
      </c>
      <c r="F40" s="110">
        <v>850</v>
      </c>
      <c r="G40" s="110">
        <v>4</v>
      </c>
      <c r="H40" s="110">
        <v>1</v>
      </c>
      <c r="I40" s="110">
        <v>780</v>
      </c>
      <c r="J40" s="110">
        <v>4</v>
      </c>
      <c r="K40" s="110">
        <v>1</v>
      </c>
      <c r="L40" s="110">
        <v>850</v>
      </c>
      <c r="M40" s="110">
        <v>4</v>
      </c>
      <c r="N40" s="110">
        <v>6</v>
      </c>
      <c r="O40" s="110">
        <v>600</v>
      </c>
      <c r="P40" s="110">
        <v>4</v>
      </c>
      <c r="Q40" s="110">
        <v>1</v>
      </c>
      <c r="R40" s="110">
        <v>500</v>
      </c>
      <c r="S40" s="110">
        <v>4</v>
      </c>
      <c r="T40" s="110">
        <v>1</v>
      </c>
      <c r="U40" s="110">
        <v>500</v>
      </c>
      <c r="V40" s="110">
        <v>4</v>
      </c>
      <c r="W40" s="110">
        <v>2</v>
      </c>
      <c r="X40" s="110">
        <v>400</v>
      </c>
      <c r="Y40" s="110">
        <v>4</v>
      </c>
      <c r="Z40" s="111">
        <f>(E40*F40*G40)+(H40*I40*J40)+(K40*L40*M40)+(N40*O40*P40)+(Q40*R40*S40)+(T40*U40*V40)+(W40*X40*Y40)</f>
        <v>31520</v>
      </c>
      <c r="AA40" s="110">
        <v>200</v>
      </c>
      <c r="AB40" s="110">
        <v>30</v>
      </c>
      <c r="AC40" s="110">
        <v>192</v>
      </c>
      <c r="AD40" s="110">
        <v>300</v>
      </c>
      <c r="AE40" s="110">
        <v>12</v>
      </c>
      <c r="AF40" s="110">
        <v>1500</v>
      </c>
      <c r="AG40" s="112">
        <f>SUM(AA40*AB40)+(AC40*AD40)+(AE40*AF40)</f>
        <v>81600</v>
      </c>
      <c r="AH40" s="112">
        <f>Z40+AG40</f>
        <v>113120</v>
      </c>
    </row>
    <row r="41" spans="1:34" ht="39.75" customHeight="1">
      <c r="A41" s="260" t="s">
        <v>251</v>
      </c>
      <c r="B41" s="261"/>
      <c r="C41" s="110"/>
      <c r="D41" s="95"/>
      <c r="E41" s="95"/>
      <c r="F41" s="95"/>
      <c r="G41" s="95"/>
      <c r="H41" s="95"/>
      <c r="I41" s="95"/>
      <c r="J41" s="95"/>
      <c r="K41" s="95"/>
      <c r="L41" s="114"/>
      <c r="M41" s="95"/>
      <c r="N41" s="95"/>
      <c r="O41" s="114"/>
      <c r="P41" s="115"/>
      <c r="Q41" s="115"/>
      <c r="R41" s="115"/>
      <c r="S41" s="95"/>
      <c r="T41" s="95"/>
      <c r="U41" s="95"/>
      <c r="V41" s="110"/>
      <c r="W41" s="95"/>
      <c r="X41" s="110"/>
      <c r="Y41" s="116"/>
      <c r="Z41" s="117"/>
      <c r="AA41" s="118"/>
      <c r="AB41" s="118"/>
      <c r="AC41" s="118"/>
      <c r="AD41" s="118"/>
      <c r="AE41" s="118"/>
      <c r="AF41" s="118"/>
      <c r="AG41" s="118"/>
      <c r="AH41" s="112"/>
    </row>
    <row r="42" spans="1:34" ht="54.75" customHeight="1">
      <c r="A42" s="118" t="s">
        <v>5</v>
      </c>
      <c r="B42" s="109" t="s">
        <v>39</v>
      </c>
      <c r="C42" s="95" t="s">
        <v>47</v>
      </c>
      <c r="D42" s="95" t="s">
        <v>60</v>
      </c>
      <c r="E42" s="110">
        <v>1</v>
      </c>
      <c r="F42" s="110">
        <v>450</v>
      </c>
      <c r="G42" s="110">
        <v>5</v>
      </c>
      <c r="H42" s="110"/>
      <c r="I42" s="110"/>
      <c r="J42" s="110"/>
      <c r="K42" s="110">
        <v>1</v>
      </c>
      <c r="L42" s="110">
        <v>450</v>
      </c>
      <c r="M42" s="110">
        <v>5</v>
      </c>
      <c r="N42" s="110">
        <v>6</v>
      </c>
      <c r="O42" s="110">
        <v>350</v>
      </c>
      <c r="P42" s="110">
        <v>5</v>
      </c>
      <c r="Q42" s="110">
        <v>1</v>
      </c>
      <c r="R42" s="110"/>
      <c r="S42" s="110"/>
      <c r="T42" s="110">
        <v>1</v>
      </c>
      <c r="U42" s="110">
        <v>350</v>
      </c>
      <c r="V42" s="110">
        <v>5</v>
      </c>
      <c r="W42" s="110"/>
      <c r="X42" s="110"/>
      <c r="Y42" s="110"/>
      <c r="Z42" s="111">
        <f>(E42*F42*G42)+(H42*I42*J42)+(K42*L42*M42)+(N42*O42*P42)+(Q42*R42*S42)+(T42*U42*V42)+(W42*X42*Y42)</f>
        <v>16750</v>
      </c>
      <c r="AA42" s="110">
        <v>140</v>
      </c>
      <c r="AB42" s="110">
        <v>30</v>
      </c>
      <c r="AC42" s="110">
        <v>108</v>
      </c>
      <c r="AD42" s="110">
        <v>300</v>
      </c>
      <c r="AE42" s="110"/>
      <c r="AF42" s="110"/>
      <c r="AG42" s="112">
        <f>SUM(AA42:AF42)</f>
        <v>578</v>
      </c>
      <c r="AH42" s="112">
        <f>Z42+AG42</f>
        <v>17328</v>
      </c>
    </row>
    <row r="43" spans="1:34" ht="42.75" customHeight="1">
      <c r="A43" s="260" t="s">
        <v>252</v>
      </c>
      <c r="B43" s="261"/>
      <c r="C43" s="110"/>
      <c r="D43" s="95"/>
      <c r="E43" s="95"/>
      <c r="F43" s="95"/>
      <c r="G43" s="95"/>
      <c r="H43" s="95"/>
      <c r="I43" s="95"/>
      <c r="J43" s="95"/>
      <c r="K43" s="95"/>
      <c r="L43" s="114"/>
      <c r="M43" s="95"/>
      <c r="N43" s="95"/>
      <c r="O43" s="114"/>
      <c r="P43" s="115"/>
      <c r="Q43" s="115"/>
      <c r="R43" s="115"/>
      <c r="S43" s="95"/>
      <c r="T43" s="95"/>
      <c r="U43" s="95"/>
      <c r="V43" s="110"/>
      <c r="W43" s="95"/>
      <c r="X43" s="110"/>
      <c r="Y43" s="116"/>
      <c r="Z43" s="117"/>
      <c r="AA43" s="118"/>
      <c r="AB43" s="118"/>
      <c r="AC43" s="118"/>
      <c r="AD43" s="118"/>
      <c r="AE43" s="118"/>
      <c r="AF43" s="118"/>
      <c r="AG43" s="118"/>
      <c r="AH43" s="112"/>
    </row>
    <row r="44" spans="1:34" ht="82.5" customHeight="1">
      <c r="A44" s="118" t="s">
        <v>5</v>
      </c>
      <c r="B44" s="109" t="s">
        <v>39</v>
      </c>
      <c r="C44" s="95" t="s">
        <v>87</v>
      </c>
      <c r="D44" s="95" t="s">
        <v>60</v>
      </c>
      <c r="E44" s="110">
        <v>1</v>
      </c>
      <c r="F44" s="110">
        <v>850</v>
      </c>
      <c r="G44" s="110">
        <v>6</v>
      </c>
      <c r="H44" s="110"/>
      <c r="I44" s="110"/>
      <c r="J44" s="110"/>
      <c r="K44" s="110">
        <v>1</v>
      </c>
      <c r="L44" s="110">
        <v>450</v>
      </c>
      <c r="M44" s="110">
        <v>6</v>
      </c>
      <c r="N44" s="110">
        <v>11</v>
      </c>
      <c r="O44" s="110">
        <v>350</v>
      </c>
      <c r="P44" s="110">
        <v>6</v>
      </c>
      <c r="Q44" s="110">
        <v>2</v>
      </c>
      <c r="R44" s="110"/>
      <c r="S44" s="110"/>
      <c r="T44" s="110">
        <v>1</v>
      </c>
      <c r="U44" s="110">
        <v>350</v>
      </c>
      <c r="V44" s="110">
        <v>6</v>
      </c>
      <c r="W44" s="110"/>
      <c r="X44" s="110"/>
      <c r="Y44" s="110"/>
      <c r="Z44" s="111">
        <f>SUM(E44:Y44)</f>
        <v>2040</v>
      </c>
      <c r="AA44" s="110">
        <v>12</v>
      </c>
      <c r="AB44" s="110">
        <v>30</v>
      </c>
      <c r="AC44" s="110">
        <v>12</v>
      </c>
      <c r="AD44" s="110">
        <v>300</v>
      </c>
      <c r="AE44" s="110"/>
      <c r="AF44" s="110"/>
      <c r="AG44" s="112">
        <f>SUM(AA44*AB44)+(AC44*AD44)+(AE44*AF44)</f>
        <v>3960</v>
      </c>
      <c r="AH44" s="112">
        <f>Z44+AG44</f>
        <v>6000</v>
      </c>
    </row>
    <row r="45" spans="1:34" ht="27.75">
      <c r="A45" s="260" t="s">
        <v>253</v>
      </c>
      <c r="B45" s="261"/>
      <c r="C45" s="110"/>
      <c r="D45" s="95"/>
      <c r="E45" s="95"/>
      <c r="F45" s="95"/>
      <c r="G45" s="95"/>
      <c r="H45" s="95"/>
      <c r="I45" s="95"/>
      <c r="J45" s="95"/>
      <c r="K45" s="95"/>
      <c r="L45" s="114"/>
      <c r="M45" s="95"/>
      <c r="N45" s="95"/>
      <c r="O45" s="114"/>
      <c r="P45" s="115"/>
      <c r="Q45" s="115"/>
      <c r="R45" s="115"/>
      <c r="S45" s="95"/>
      <c r="T45" s="95"/>
      <c r="U45" s="95"/>
      <c r="V45" s="110"/>
      <c r="W45" s="95"/>
      <c r="X45" s="110"/>
      <c r="Y45" s="116"/>
      <c r="Z45" s="117"/>
      <c r="AA45" s="118"/>
      <c r="AB45" s="118"/>
      <c r="AC45" s="118"/>
      <c r="AD45" s="118"/>
      <c r="AE45" s="118"/>
      <c r="AF45" s="118"/>
      <c r="AG45" s="118"/>
      <c r="AH45" s="112"/>
    </row>
    <row r="46" spans="1:34" ht="53.25" customHeight="1">
      <c r="A46" s="118" t="s">
        <v>5</v>
      </c>
      <c r="B46" s="109" t="s">
        <v>39</v>
      </c>
      <c r="C46" s="95" t="s">
        <v>66</v>
      </c>
      <c r="D46" s="95" t="s">
        <v>34</v>
      </c>
      <c r="E46" s="110">
        <v>1</v>
      </c>
      <c r="F46" s="110">
        <v>850</v>
      </c>
      <c r="G46" s="110">
        <v>3</v>
      </c>
      <c r="H46" s="110">
        <v>1</v>
      </c>
      <c r="I46" s="110">
        <v>780</v>
      </c>
      <c r="J46" s="110">
        <v>3</v>
      </c>
      <c r="K46" s="110">
        <v>1</v>
      </c>
      <c r="L46" s="110">
        <v>850</v>
      </c>
      <c r="M46" s="110">
        <v>3</v>
      </c>
      <c r="N46" s="110">
        <v>6</v>
      </c>
      <c r="O46" s="110">
        <v>600</v>
      </c>
      <c r="P46" s="110">
        <v>3</v>
      </c>
      <c r="Q46" s="110">
        <v>1</v>
      </c>
      <c r="R46" s="110">
        <v>500</v>
      </c>
      <c r="S46" s="110">
        <v>3</v>
      </c>
      <c r="T46" s="110">
        <v>1</v>
      </c>
      <c r="U46" s="110">
        <v>500</v>
      </c>
      <c r="V46" s="110">
        <v>3</v>
      </c>
      <c r="W46" s="110">
        <v>2</v>
      </c>
      <c r="X46" s="110">
        <v>400</v>
      </c>
      <c r="Y46" s="110">
        <v>3</v>
      </c>
      <c r="Z46" s="111">
        <f>(E46*F46*G46)+(H46*I46*J46)+(K46*L46*M46)+(N46*O46*P46)+(Q46*R46*S46)+(T46*U46*V46)+(W46*X46*Y46)</f>
        <v>23640</v>
      </c>
      <c r="AA46" s="110">
        <v>80</v>
      </c>
      <c r="AB46" s="110">
        <v>30</v>
      </c>
      <c r="AC46" s="110">
        <v>72</v>
      </c>
      <c r="AD46" s="110">
        <v>300</v>
      </c>
      <c r="AE46" s="110">
        <v>3</v>
      </c>
      <c r="AF46" s="110">
        <v>1500</v>
      </c>
      <c r="AG46" s="112">
        <f>SUM(AA46*AB46)+(AC46*AD46)+(AE46*AF46)</f>
        <v>28500</v>
      </c>
      <c r="AH46" s="112">
        <f>Z46+AG46</f>
        <v>52140</v>
      </c>
    </row>
    <row r="47" spans="1:34" ht="53.25" customHeight="1">
      <c r="A47" s="268" t="s">
        <v>273</v>
      </c>
      <c r="B47" s="269"/>
      <c r="C47" s="95"/>
      <c r="D47" s="95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31"/>
      <c r="S47" s="110"/>
      <c r="T47" s="110"/>
      <c r="U47" s="110"/>
      <c r="V47" s="110"/>
      <c r="W47" s="110"/>
      <c r="X47" s="110"/>
      <c r="Y47" s="110"/>
      <c r="Z47" s="111"/>
      <c r="AA47" s="110"/>
      <c r="AB47" s="110"/>
      <c r="AC47" s="110"/>
      <c r="AD47" s="110"/>
      <c r="AE47" s="110"/>
      <c r="AF47" s="110"/>
      <c r="AG47" s="112"/>
      <c r="AH47" s="112"/>
    </row>
    <row r="48" spans="1:34" ht="53.25" customHeight="1">
      <c r="A48" s="118"/>
      <c r="B48" s="130" t="s">
        <v>274</v>
      </c>
      <c r="C48" s="95" t="s">
        <v>275</v>
      </c>
      <c r="D48" s="95" t="s">
        <v>276</v>
      </c>
      <c r="E48" s="110">
        <v>1</v>
      </c>
      <c r="F48" s="110">
        <v>850</v>
      </c>
      <c r="G48" s="110">
        <v>4</v>
      </c>
      <c r="H48" s="110">
        <v>1</v>
      </c>
      <c r="I48" s="110">
        <v>780</v>
      </c>
      <c r="J48" s="110">
        <v>4</v>
      </c>
      <c r="K48" s="110">
        <v>1</v>
      </c>
      <c r="L48" s="110">
        <v>850</v>
      </c>
      <c r="M48" s="110">
        <v>4</v>
      </c>
      <c r="N48" s="110">
        <v>6</v>
      </c>
      <c r="O48" s="110">
        <v>600</v>
      </c>
      <c r="P48" s="110">
        <v>4</v>
      </c>
      <c r="Q48" s="110">
        <v>1</v>
      </c>
      <c r="R48" s="131">
        <v>500</v>
      </c>
      <c r="S48" s="110">
        <v>4</v>
      </c>
      <c r="T48" s="110">
        <v>1</v>
      </c>
      <c r="U48" s="110">
        <v>500</v>
      </c>
      <c r="V48" s="110">
        <v>4</v>
      </c>
      <c r="W48" s="110">
        <v>2</v>
      </c>
      <c r="X48" s="110">
        <v>400</v>
      </c>
      <c r="Y48" s="110">
        <v>4</v>
      </c>
      <c r="Z48" s="111">
        <v>41520</v>
      </c>
      <c r="AA48" s="110">
        <v>80</v>
      </c>
      <c r="AB48" s="110">
        <v>30</v>
      </c>
      <c r="AC48" s="110">
        <v>72</v>
      </c>
      <c r="AD48" s="110">
        <v>300</v>
      </c>
      <c r="AE48" s="110">
        <v>3</v>
      </c>
      <c r="AF48" s="110">
        <v>1500</v>
      </c>
      <c r="AG48" s="112">
        <v>28500</v>
      </c>
      <c r="AH48" s="112">
        <v>70020</v>
      </c>
    </row>
    <row r="49" spans="1:34" ht="27.75">
      <c r="A49" s="260" t="s">
        <v>277</v>
      </c>
      <c r="B49" s="261"/>
      <c r="C49" s="110"/>
      <c r="D49" s="95"/>
      <c r="E49" s="110"/>
      <c r="F49" s="110"/>
      <c r="G49" s="110"/>
      <c r="H49" s="110"/>
      <c r="I49" s="110"/>
      <c r="J49" s="110"/>
      <c r="K49" s="95"/>
      <c r="L49" s="110"/>
      <c r="M49" s="110"/>
      <c r="N49" s="110"/>
      <c r="O49" s="114"/>
      <c r="P49" s="110"/>
      <c r="Q49" s="110"/>
      <c r="R49" s="115"/>
      <c r="S49" s="95"/>
      <c r="T49" s="110"/>
      <c r="U49" s="95"/>
      <c r="V49" s="110"/>
      <c r="W49" s="110"/>
      <c r="X49" s="110"/>
      <c r="Y49" s="116"/>
      <c r="Z49" s="115"/>
      <c r="AA49" s="118"/>
      <c r="AB49" s="118"/>
      <c r="AC49" s="118"/>
      <c r="AD49" s="118"/>
      <c r="AE49" s="118"/>
      <c r="AF49" s="118"/>
      <c r="AG49" s="118"/>
      <c r="AH49" s="112"/>
    </row>
    <row r="50" spans="1:34" ht="120" customHeight="1">
      <c r="A50" s="118" t="s">
        <v>5</v>
      </c>
      <c r="B50" s="109" t="s">
        <v>39</v>
      </c>
      <c r="C50" s="95" t="s">
        <v>265</v>
      </c>
      <c r="D50" s="95" t="s">
        <v>266</v>
      </c>
      <c r="E50" s="110">
        <v>1</v>
      </c>
      <c r="F50" s="110">
        <v>850</v>
      </c>
      <c r="G50" s="110">
        <v>3</v>
      </c>
      <c r="H50" s="110">
        <v>1</v>
      </c>
      <c r="I50" s="110">
        <v>780</v>
      </c>
      <c r="J50" s="110">
        <v>3</v>
      </c>
      <c r="K50" s="110">
        <v>1</v>
      </c>
      <c r="L50" s="110">
        <v>850</v>
      </c>
      <c r="M50" s="110">
        <v>3</v>
      </c>
      <c r="N50" s="110">
        <v>6</v>
      </c>
      <c r="O50" s="110">
        <v>600</v>
      </c>
      <c r="P50" s="110">
        <v>3</v>
      </c>
      <c r="Q50" s="110">
        <v>1</v>
      </c>
      <c r="R50" s="110">
        <v>500</v>
      </c>
      <c r="S50" s="110">
        <v>3</v>
      </c>
      <c r="T50" s="110">
        <v>1</v>
      </c>
      <c r="U50" s="110">
        <v>500</v>
      </c>
      <c r="V50" s="110">
        <v>3</v>
      </c>
      <c r="W50" s="110">
        <v>2</v>
      </c>
      <c r="X50" s="110">
        <v>400</v>
      </c>
      <c r="Y50" s="110">
        <v>3</v>
      </c>
      <c r="Z50" s="111">
        <f>(E50*F50*G50)+(H50*I50*J50)+(K50*L50*M50)+(N50*O50*P50)+(Q50*R50*S50)+(T50*U50*V50)+(W50*X50*Y50)</f>
        <v>23640</v>
      </c>
      <c r="AA50" s="110">
        <v>80</v>
      </c>
      <c r="AB50" s="110">
        <v>30</v>
      </c>
      <c r="AC50" s="110">
        <v>72</v>
      </c>
      <c r="AD50" s="110">
        <v>300</v>
      </c>
      <c r="AE50" s="110">
        <v>3</v>
      </c>
      <c r="AF50" s="110">
        <v>1500</v>
      </c>
      <c r="AG50" s="112">
        <f>SUM(AA50*AB50)+(AC50*AD50)+(AE50*AF50)</f>
        <v>28500</v>
      </c>
      <c r="AH50" s="112">
        <f>Z50+AG50</f>
        <v>52140</v>
      </c>
    </row>
    <row r="51" spans="1:34" ht="27">
      <c r="A51" s="262"/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4"/>
      <c r="AE51" s="265" t="s">
        <v>256</v>
      </c>
      <c r="AF51" s="266"/>
      <c r="AG51" s="267"/>
      <c r="AH51" s="104">
        <f>AH11+AH13+AH15+AH17+AH19+AH21+AH23+AH25+AH27+AH29+AH32+AH34+AH36+AH38+AH40+AH42+AH44+AH46+AH50</f>
        <v>1164018</v>
      </c>
    </row>
    <row r="52" spans="3:22" ht="18">
      <c r="C52" s="1"/>
      <c r="D52" s="1"/>
      <c r="V52" s="1"/>
    </row>
    <row r="53" spans="3:22" ht="18">
      <c r="C53" s="1"/>
      <c r="D53" s="1"/>
      <c r="V53" s="1"/>
    </row>
    <row r="54" spans="3:22" ht="18">
      <c r="C54" s="1"/>
      <c r="D54" s="1"/>
      <c r="V54" s="1"/>
    </row>
    <row r="55" spans="3:22" ht="18">
      <c r="C55" s="1"/>
      <c r="D55" s="1"/>
      <c r="V55" s="1"/>
    </row>
    <row r="56" spans="3:22" ht="18">
      <c r="C56" s="1"/>
      <c r="D56" s="1"/>
      <c r="V56" s="1"/>
    </row>
    <row r="57" spans="3:22" ht="18">
      <c r="C57" s="1"/>
      <c r="D57" s="1"/>
      <c r="V57" s="1"/>
    </row>
    <row r="58" spans="3:22" ht="18">
      <c r="C58" s="1"/>
      <c r="D58" s="1"/>
      <c r="V58" s="1"/>
    </row>
    <row r="59" spans="3:22" ht="18">
      <c r="C59" s="1"/>
      <c r="D59" s="1"/>
      <c r="V59" s="1"/>
    </row>
    <row r="60" spans="3:22" ht="18">
      <c r="C60" s="1"/>
      <c r="D60" s="1"/>
      <c r="V60" s="1"/>
    </row>
    <row r="61" spans="3:22" ht="18">
      <c r="C61" s="1"/>
      <c r="D61" s="1"/>
      <c r="V61" s="1"/>
    </row>
    <row r="62" spans="3:22" ht="18">
      <c r="C62" s="1"/>
      <c r="D62" s="1"/>
      <c r="V62" s="1"/>
    </row>
    <row r="63" spans="3:22" ht="18">
      <c r="C63" s="1"/>
      <c r="D63" s="1"/>
      <c r="V63" s="1"/>
    </row>
    <row r="64" spans="3:22" ht="18">
      <c r="C64" s="1"/>
      <c r="D64" s="1"/>
      <c r="V64" s="1"/>
    </row>
    <row r="65" spans="3:22" ht="18">
      <c r="C65" s="1"/>
      <c r="D65" s="1"/>
      <c r="V65" s="1"/>
    </row>
    <row r="66" spans="3:22" ht="18">
      <c r="C66" s="1"/>
      <c r="D66" s="1"/>
      <c r="V66" s="1"/>
    </row>
    <row r="67" spans="3:22" ht="18">
      <c r="C67" s="1"/>
      <c r="D67" s="1"/>
      <c r="V67" s="1"/>
    </row>
    <row r="68" spans="3:22" ht="18">
      <c r="C68" s="1"/>
      <c r="D68" s="1"/>
      <c r="V68" s="1"/>
    </row>
    <row r="69" spans="3:22" ht="18">
      <c r="C69" s="1"/>
      <c r="D69" s="1"/>
      <c r="V69" s="1"/>
    </row>
    <row r="70" spans="3:22" ht="18">
      <c r="C70" s="1"/>
      <c r="D70" s="1"/>
      <c r="V70" s="1"/>
    </row>
    <row r="71" spans="3:22" ht="18">
      <c r="C71" s="1"/>
      <c r="D71" s="1"/>
      <c r="V71" s="1"/>
    </row>
    <row r="72" spans="3:22" ht="18">
      <c r="C72" s="1"/>
      <c r="D72" s="1"/>
      <c r="V72" s="1"/>
    </row>
    <row r="73" spans="3:22" ht="18">
      <c r="C73" s="1"/>
      <c r="D73" s="1"/>
      <c r="V73" s="1"/>
    </row>
    <row r="74" spans="3:22" ht="18">
      <c r="C74" s="1"/>
      <c r="D74" s="1"/>
      <c r="V74" s="1"/>
    </row>
    <row r="75" spans="3:22" ht="18">
      <c r="C75" s="1"/>
      <c r="D75" s="1"/>
      <c r="V75" s="1"/>
    </row>
    <row r="76" spans="3:22" ht="18">
      <c r="C76" s="1"/>
      <c r="D76" s="1"/>
      <c r="V76" s="1"/>
    </row>
    <row r="77" spans="3:22" ht="18">
      <c r="C77" s="1"/>
      <c r="D77" s="1"/>
      <c r="V77" s="1"/>
    </row>
    <row r="78" spans="3:22" ht="18">
      <c r="C78" s="1"/>
      <c r="D78" s="1"/>
      <c r="V78" s="1"/>
    </row>
    <row r="79" spans="3:22" ht="18">
      <c r="C79" s="1"/>
      <c r="D79" s="1"/>
      <c r="V79" s="1"/>
    </row>
    <row r="80" spans="3:22" ht="18">
      <c r="C80" s="1"/>
      <c r="D80" s="1"/>
      <c r="V80" s="1"/>
    </row>
    <row r="81" spans="3:22" ht="18">
      <c r="C81" s="1"/>
      <c r="D81" s="1"/>
      <c r="V81" s="1"/>
    </row>
    <row r="82" spans="3:22" ht="18">
      <c r="C82" s="1"/>
      <c r="D82" s="1"/>
      <c r="V82" s="1"/>
    </row>
    <row r="83" spans="3:22" ht="18">
      <c r="C83" s="1"/>
      <c r="D83" s="1"/>
      <c r="V83" s="1"/>
    </row>
    <row r="84" spans="3:22" ht="18">
      <c r="C84" s="1"/>
      <c r="D84" s="1"/>
      <c r="V84" s="1"/>
    </row>
    <row r="85" spans="3:22" ht="18">
      <c r="C85" s="1"/>
      <c r="D85" s="1"/>
      <c r="V85" s="1"/>
    </row>
    <row r="86" spans="3:22" ht="18">
      <c r="C86" s="1"/>
      <c r="D86" s="1"/>
      <c r="V86" s="1"/>
    </row>
    <row r="87" spans="3:22" ht="18">
      <c r="C87" s="1"/>
      <c r="D87" s="1"/>
      <c r="V87" s="1"/>
    </row>
    <row r="88" spans="3:22" ht="18">
      <c r="C88" s="1"/>
      <c r="D88" s="1"/>
      <c r="V88" s="1"/>
    </row>
    <row r="89" spans="3:22" ht="18">
      <c r="C89" s="1"/>
      <c r="D89" s="1"/>
      <c r="V89" s="1"/>
    </row>
    <row r="90" spans="3:22" ht="18">
      <c r="C90" s="1"/>
      <c r="D90" s="1"/>
      <c r="V90" s="1"/>
    </row>
    <row r="91" spans="3:22" ht="18">
      <c r="C91" s="1"/>
      <c r="D91" s="1"/>
      <c r="V91" s="1"/>
    </row>
    <row r="92" spans="3:22" ht="18">
      <c r="C92" s="1"/>
      <c r="D92" s="1"/>
      <c r="V92" s="1"/>
    </row>
    <row r="93" spans="3:22" ht="18">
      <c r="C93" s="1"/>
      <c r="D93" s="1"/>
      <c r="V93" s="1"/>
    </row>
    <row r="94" spans="3:22" ht="18">
      <c r="C94" s="1"/>
      <c r="D94" s="1"/>
      <c r="V94" s="1"/>
    </row>
    <row r="95" spans="3:22" ht="18">
      <c r="C95" s="1"/>
      <c r="D95" s="1"/>
      <c r="V95" s="1"/>
    </row>
    <row r="96" spans="3:22" ht="18">
      <c r="C96" s="1"/>
      <c r="D96" s="1"/>
      <c r="V96" s="1"/>
    </row>
    <row r="97" spans="3:22" ht="18">
      <c r="C97" s="1"/>
      <c r="D97" s="1"/>
      <c r="V97" s="1"/>
    </row>
    <row r="98" spans="3:22" ht="18">
      <c r="C98" s="1"/>
      <c r="D98" s="1"/>
      <c r="V98" s="1"/>
    </row>
    <row r="99" spans="3:22" ht="18">
      <c r="C99" s="1"/>
      <c r="D99" s="1"/>
      <c r="V99" s="1"/>
    </row>
    <row r="100" spans="3:22" ht="18">
      <c r="C100" s="1"/>
      <c r="D100" s="1"/>
      <c r="V100" s="1"/>
    </row>
    <row r="101" spans="3:22" ht="18">
      <c r="C101" s="1"/>
      <c r="D101" s="1"/>
      <c r="V101" s="1"/>
    </row>
    <row r="102" spans="3:22" ht="18">
      <c r="C102" s="1"/>
      <c r="D102" s="1"/>
      <c r="V102" s="1"/>
    </row>
    <row r="103" spans="3:22" ht="18">
      <c r="C103" s="1"/>
      <c r="D103" s="1"/>
      <c r="V103" s="1"/>
    </row>
    <row r="104" spans="3:22" ht="18">
      <c r="C104" s="1"/>
      <c r="D104" s="1"/>
      <c r="V104" s="1"/>
    </row>
    <row r="105" spans="3:22" ht="18">
      <c r="C105" s="1"/>
      <c r="D105" s="1"/>
      <c r="V105" s="1"/>
    </row>
    <row r="106" spans="3:22" ht="18">
      <c r="C106" s="1"/>
      <c r="D106" s="1"/>
      <c r="V106" s="1"/>
    </row>
    <row r="107" spans="3:22" ht="18">
      <c r="C107" s="1"/>
      <c r="D107" s="1"/>
      <c r="V107" s="1"/>
    </row>
    <row r="108" spans="3:22" ht="18">
      <c r="C108" s="1"/>
      <c r="D108" s="1"/>
      <c r="V108" s="1"/>
    </row>
    <row r="109" spans="3:22" ht="18">
      <c r="C109" s="1"/>
      <c r="D109" s="1"/>
      <c r="V109" s="1"/>
    </row>
    <row r="110" spans="3:22" ht="18">
      <c r="C110" s="1"/>
      <c r="D110" s="1"/>
      <c r="V110" s="1"/>
    </row>
    <row r="111" spans="3:22" ht="18">
      <c r="C111" s="1"/>
      <c r="D111" s="1"/>
      <c r="V111" s="1"/>
    </row>
    <row r="112" spans="3:4" ht="18">
      <c r="C112" s="1"/>
      <c r="D112" s="1"/>
    </row>
  </sheetData>
  <sheetProtection/>
  <mergeCells count="34">
    <mergeCell ref="A1:B1"/>
    <mergeCell ref="C1:D4"/>
    <mergeCell ref="V1:AH1"/>
    <mergeCell ref="A2:B2"/>
    <mergeCell ref="V2:AH2"/>
    <mergeCell ref="A3:B3"/>
    <mergeCell ref="V3:AH3"/>
    <mergeCell ref="A4:B4"/>
    <mergeCell ref="V4:AH4"/>
    <mergeCell ref="A18:B18"/>
    <mergeCell ref="A20:B20"/>
    <mergeCell ref="A39:B39"/>
    <mergeCell ref="A41:B41"/>
    <mergeCell ref="A22:B22"/>
    <mergeCell ref="A24:B24"/>
    <mergeCell ref="A26:B26"/>
    <mergeCell ref="A28:B28"/>
    <mergeCell ref="A30:B30"/>
    <mergeCell ref="A5:AH8"/>
    <mergeCell ref="A33:B33"/>
    <mergeCell ref="A35:B35"/>
    <mergeCell ref="X35:Y35"/>
    <mergeCell ref="A37:B37"/>
    <mergeCell ref="X26:Y26"/>
    <mergeCell ref="X30:Y30"/>
    <mergeCell ref="A14:B14"/>
    <mergeCell ref="A16:B16"/>
    <mergeCell ref="X16:Y16"/>
    <mergeCell ref="A43:B43"/>
    <mergeCell ref="A45:B45"/>
    <mergeCell ref="A49:B49"/>
    <mergeCell ref="A51:AD51"/>
    <mergeCell ref="AE51:AG51"/>
    <mergeCell ref="A47:B47"/>
  </mergeCells>
  <printOptions/>
  <pageMargins left="0.25" right="0.25" top="0.75" bottom="0.75" header="0.3" footer="0.3"/>
  <pageSetup fitToHeight="0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8"/>
  <sheetViews>
    <sheetView zoomScale="75" zoomScaleNormal="75" zoomScalePageLayoutView="0" workbookViewId="0" topLeftCell="A1">
      <pane ySplit="9" topLeftCell="A40" activePane="bottomLeft" state="frozen"/>
      <selection pane="topLeft" activeCell="C1" sqref="C1"/>
      <selection pane="bottomLeft" activeCell="B47" sqref="B47"/>
    </sheetView>
  </sheetViews>
  <sheetFormatPr defaultColWidth="9.140625" defaultRowHeight="15"/>
  <cols>
    <col min="1" max="1" width="7.421875" style="1" customWidth="1"/>
    <col min="2" max="2" width="83.28125" style="1" customWidth="1"/>
    <col min="3" max="3" width="21.7109375" style="2" customWidth="1"/>
    <col min="4" max="4" width="44.421875" style="3" customWidth="1"/>
    <col min="5" max="16384" width="9.140625" style="1" customWidth="1"/>
  </cols>
  <sheetData>
    <row r="1" spans="1:4" ht="36" customHeight="1">
      <c r="A1" s="278" t="s">
        <v>222</v>
      </c>
      <c r="B1" s="278"/>
      <c r="C1" s="279" t="s">
        <v>259</v>
      </c>
      <c r="D1" s="279"/>
    </row>
    <row r="2" spans="1:4" ht="41.25" customHeight="1">
      <c r="A2" s="278" t="s">
        <v>224</v>
      </c>
      <c r="B2" s="278"/>
      <c r="C2" s="279" t="s">
        <v>223</v>
      </c>
      <c r="D2" s="279"/>
    </row>
    <row r="3" spans="1:4" ht="47.25" customHeight="1">
      <c r="A3" s="278" t="s">
        <v>260</v>
      </c>
      <c r="B3" s="278"/>
      <c r="C3" s="279" t="s">
        <v>261</v>
      </c>
      <c r="D3" s="279"/>
    </row>
    <row r="4" spans="1:4" ht="60.75" customHeight="1">
      <c r="A4" s="278" t="s">
        <v>226</v>
      </c>
      <c r="B4" s="278"/>
      <c r="C4" s="279" t="s">
        <v>226</v>
      </c>
      <c r="D4" s="279"/>
    </row>
    <row r="5" spans="1:4" ht="18.75" customHeight="1">
      <c r="A5" s="219" t="s">
        <v>257</v>
      </c>
      <c r="B5" s="219"/>
      <c r="C5" s="219"/>
      <c r="D5" s="219"/>
    </row>
    <row r="6" spans="1:4" ht="18.75" customHeight="1">
      <c r="A6" s="219"/>
      <c r="B6" s="219"/>
      <c r="C6" s="219"/>
      <c r="D6" s="219"/>
    </row>
    <row r="7" spans="1:4" ht="18">
      <c r="A7" s="219"/>
      <c r="B7" s="219"/>
      <c r="C7" s="219"/>
      <c r="D7" s="219"/>
    </row>
    <row r="8" spans="1:4" ht="18">
      <c r="A8" s="280"/>
      <c r="B8" s="280"/>
      <c r="C8" s="280"/>
      <c r="D8" s="280"/>
    </row>
    <row r="9" spans="1:4" s="3" customFormat="1" ht="147" customHeight="1">
      <c r="A9" s="58" t="s">
        <v>0</v>
      </c>
      <c r="B9" s="59" t="s">
        <v>1</v>
      </c>
      <c r="C9" s="60" t="s">
        <v>3</v>
      </c>
      <c r="D9" s="60" t="s">
        <v>4</v>
      </c>
    </row>
    <row r="10" spans="1:4" ht="20.25">
      <c r="A10" s="64" t="s">
        <v>12</v>
      </c>
      <c r="B10" s="64"/>
      <c r="C10" s="65"/>
      <c r="D10" s="59"/>
    </row>
    <row r="11" spans="1:4" ht="42">
      <c r="A11" s="58" t="s">
        <v>5</v>
      </c>
      <c r="B11" s="71" t="s">
        <v>29</v>
      </c>
      <c r="C11" s="58" t="s">
        <v>13</v>
      </c>
      <c r="D11" s="58" t="s">
        <v>14</v>
      </c>
    </row>
    <row r="12" spans="1:4" ht="18.75" customHeight="1">
      <c r="A12" s="64" t="s">
        <v>239</v>
      </c>
      <c r="B12" s="64"/>
      <c r="C12" s="75"/>
      <c r="D12" s="58"/>
    </row>
    <row r="13" spans="1:4" ht="42">
      <c r="A13" s="58" t="s">
        <v>5</v>
      </c>
      <c r="B13" s="71" t="s">
        <v>17</v>
      </c>
      <c r="C13" s="75" t="s">
        <v>15</v>
      </c>
      <c r="D13" s="58" t="s">
        <v>10</v>
      </c>
    </row>
    <row r="14" spans="1:4" ht="20.25" customHeight="1">
      <c r="A14" s="216" t="s">
        <v>20</v>
      </c>
      <c r="B14" s="217"/>
      <c r="C14" s="75"/>
      <c r="D14" s="58"/>
    </row>
    <row r="15" spans="1:4" ht="66.75" customHeight="1">
      <c r="A15" s="58" t="s">
        <v>21</v>
      </c>
      <c r="B15" s="71" t="s">
        <v>23</v>
      </c>
      <c r="C15" s="58" t="s">
        <v>22</v>
      </c>
      <c r="D15" s="58" t="s">
        <v>139</v>
      </c>
    </row>
    <row r="16" spans="1:4" ht="21">
      <c r="A16" s="225" t="s">
        <v>25</v>
      </c>
      <c r="B16" s="226"/>
      <c r="C16" s="58"/>
      <c r="D16" s="58"/>
    </row>
    <row r="17" spans="1:4" ht="39" customHeight="1">
      <c r="A17" s="80" t="s">
        <v>5</v>
      </c>
      <c r="B17" s="71" t="s">
        <v>228</v>
      </c>
      <c r="C17" s="58" t="s">
        <v>26</v>
      </c>
      <c r="D17" s="58" t="s">
        <v>27</v>
      </c>
    </row>
    <row r="18" spans="1:4" ht="21">
      <c r="A18" s="225" t="s">
        <v>135</v>
      </c>
      <c r="B18" s="226"/>
      <c r="C18" s="58"/>
      <c r="D18" s="58"/>
    </row>
    <row r="19" spans="1:4" ht="42">
      <c r="A19" s="80" t="s">
        <v>5</v>
      </c>
      <c r="B19" s="71" t="s">
        <v>71</v>
      </c>
      <c r="C19" s="58" t="s">
        <v>31</v>
      </c>
      <c r="D19" s="58" t="s">
        <v>32</v>
      </c>
    </row>
    <row r="20" spans="1:4" ht="21">
      <c r="A20" s="223" t="s">
        <v>136</v>
      </c>
      <c r="B20" s="224"/>
      <c r="C20" s="72"/>
      <c r="D20" s="58"/>
    </row>
    <row r="21" spans="1:4" ht="21">
      <c r="A21" s="80" t="s">
        <v>5</v>
      </c>
      <c r="B21" s="71" t="s">
        <v>39</v>
      </c>
      <c r="C21" s="58" t="s">
        <v>59</v>
      </c>
      <c r="D21" s="58" t="s">
        <v>67</v>
      </c>
    </row>
    <row r="22" spans="1:4" ht="21">
      <c r="A22" s="223" t="s">
        <v>137</v>
      </c>
      <c r="B22" s="224"/>
      <c r="C22" s="72"/>
      <c r="D22" s="58"/>
    </row>
    <row r="23" spans="1:4" ht="42">
      <c r="A23" s="80" t="s">
        <v>5</v>
      </c>
      <c r="B23" s="71" t="s">
        <v>39</v>
      </c>
      <c r="C23" s="58" t="s">
        <v>37</v>
      </c>
      <c r="D23" s="58" t="s">
        <v>38</v>
      </c>
    </row>
    <row r="24" spans="1:4" ht="21">
      <c r="A24" s="223" t="s">
        <v>140</v>
      </c>
      <c r="B24" s="224"/>
      <c r="C24" s="58"/>
      <c r="D24" s="58"/>
    </row>
    <row r="25" spans="1:4" ht="42">
      <c r="A25" s="80" t="s">
        <v>5</v>
      </c>
      <c r="B25" s="71" t="s">
        <v>39</v>
      </c>
      <c r="C25" s="58" t="s">
        <v>44</v>
      </c>
      <c r="D25" s="58" t="s">
        <v>43</v>
      </c>
    </row>
    <row r="26" spans="1:4" ht="27" customHeight="1">
      <c r="A26" s="223" t="s">
        <v>246</v>
      </c>
      <c r="B26" s="224"/>
      <c r="C26" s="72"/>
      <c r="D26" s="58"/>
    </row>
    <row r="27" spans="1:4" ht="21">
      <c r="A27" s="80" t="s">
        <v>5</v>
      </c>
      <c r="B27" s="71" t="s">
        <v>232</v>
      </c>
      <c r="C27" s="72" t="s">
        <v>47</v>
      </c>
      <c r="D27" s="58" t="s">
        <v>46</v>
      </c>
    </row>
    <row r="28" spans="1:4" ht="21">
      <c r="A28" s="223" t="s">
        <v>97</v>
      </c>
      <c r="B28" s="224"/>
      <c r="C28" s="72"/>
      <c r="D28" s="58"/>
    </row>
    <row r="29" spans="1:4" ht="21">
      <c r="A29" s="80" t="s">
        <v>5</v>
      </c>
      <c r="B29" s="71" t="s">
        <v>39</v>
      </c>
      <c r="C29" s="72" t="s">
        <v>63</v>
      </c>
      <c r="D29" s="58" t="s">
        <v>64</v>
      </c>
    </row>
    <row r="30" spans="1:4" ht="21">
      <c r="A30" s="223" t="s">
        <v>99</v>
      </c>
      <c r="B30" s="224"/>
      <c r="C30" s="72"/>
      <c r="D30" s="58"/>
    </row>
    <row r="31" spans="1:4" ht="42">
      <c r="A31" s="80" t="s">
        <v>5</v>
      </c>
      <c r="B31" s="71" t="s">
        <v>233</v>
      </c>
      <c r="C31" s="58" t="s">
        <v>50</v>
      </c>
      <c r="D31" s="58" t="s">
        <v>49</v>
      </c>
    </row>
    <row r="32" spans="1:4" ht="21">
      <c r="A32" s="223" t="s">
        <v>247</v>
      </c>
      <c r="B32" s="224"/>
      <c r="C32" s="72"/>
      <c r="D32" s="58"/>
    </row>
    <row r="33" spans="1:4" ht="37.5" customHeight="1">
      <c r="A33" s="80" t="s">
        <v>5</v>
      </c>
      <c r="B33" s="71" t="s">
        <v>48</v>
      </c>
      <c r="C33" s="58" t="s">
        <v>53</v>
      </c>
      <c r="D33" s="58" t="s">
        <v>38</v>
      </c>
    </row>
    <row r="34" spans="1:4" ht="21">
      <c r="A34" s="223" t="s">
        <v>248</v>
      </c>
      <c r="B34" s="224"/>
      <c r="C34" s="72"/>
      <c r="D34" s="58"/>
    </row>
    <row r="35" spans="1:4" ht="42">
      <c r="A35" s="80" t="s">
        <v>5</v>
      </c>
      <c r="B35" s="71" t="s">
        <v>48</v>
      </c>
      <c r="C35" s="58" t="s">
        <v>37</v>
      </c>
      <c r="D35" s="58" t="s">
        <v>57</v>
      </c>
    </row>
    <row r="36" spans="1:4" ht="21">
      <c r="A36" s="223" t="s">
        <v>249</v>
      </c>
      <c r="B36" s="224"/>
      <c r="C36" s="72"/>
      <c r="D36" s="58"/>
    </row>
    <row r="37" spans="1:4" ht="41.25" customHeight="1">
      <c r="A37" s="80" t="s">
        <v>5</v>
      </c>
      <c r="B37" s="71" t="s">
        <v>48</v>
      </c>
      <c r="C37" s="58" t="s">
        <v>10</v>
      </c>
      <c r="D37" s="58" t="s">
        <v>10</v>
      </c>
    </row>
    <row r="38" spans="1:4" ht="40.5" customHeight="1">
      <c r="A38" s="223" t="s">
        <v>250</v>
      </c>
      <c r="B38" s="224"/>
      <c r="C38" s="72"/>
      <c r="D38" s="58"/>
    </row>
    <row r="39" spans="1:4" ht="21">
      <c r="A39" s="80" t="s">
        <v>5</v>
      </c>
      <c r="B39" s="71" t="s">
        <v>29</v>
      </c>
      <c r="C39" s="58" t="s">
        <v>59</v>
      </c>
      <c r="D39" s="58" t="s">
        <v>58</v>
      </c>
    </row>
    <row r="40" spans="1:4" ht="39.75" customHeight="1">
      <c r="A40" s="223" t="s">
        <v>251</v>
      </c>
      <c r="B40" s="224"/>
      <c r="C40" s="72"/>
      <c r="D40" s="58"/>
    </row>
    <row r="41" spans="1:4" ht="54.75" customHeight="1">
      <c r="A41" s="80" t="s">
        <v>5</v>
      </c>
      <c r="B41" s="71" t="s">
        <v>39</v>
      </c>
      <c r="C41" s="58" t="s">
        <v>47</v>
      </c>
      <c r="D41" s="58" t="s">
        <v>60</v>
      </c>
    </row>
    <row r="42" spans="1:4" ht="42.75" customHeight="1">
      <c r="A42" s="223" t="s">
        <v>252</v>
      </c>
      <c r="B42" s="224"/>
      <c r="C42" s="72"/>
      <c r="D42" s="58"/>
    </row>
    <row r="43" spans="1:4" ht="58.5" customHeight="1">
      <c r="A43" s="80" t="s">
        <v>5</v>
      </c>
      <c r="B43" s="71" t="s">
        <v>39</v>
      </c>
      <c r="C43" s="58" t="s">
        <v>87</v>
      </c>
      <c r="D43" s="58" t="s">
        <v>60</v>
      </c>
    </row>
    <row r="44" spans="1:4" ht="21">
      <c r="A44" s="223" t="s">
        <v>253</v>
      </c>
      <c r="B44" s="224"/>
      <c r="C44" s="72"/>
      <c r="D44" s="58"/>
    </row>
    <row r="45" spans="1:4" ht="42" customHeight="1">
      <c r="A45" s="80" t="s">
        <v>5</v>
      </c>
      <c r="B45" s="71" t="s">
        <v>39</v>
      </c>
      <c r="C45" s="58" t="s">
        <v>66</v>
      </c>
      <c r="D45" s="58" t="s">
        <v>34</v>
      </c>
    </row>
    <row r="46" spans="1:4" ht="21">
      <c r="A46" s="223" t="s">
        <v>254</v>
      </c>
      <c r="B46" s="224"/>
      <c r="C46" s="72"/>
      <c r="D46" s="58"/>
    </row>
    <row r="47" spans="1:4" ht="42">
      <c r="A47" s="80" t="s">
        <v>5</v>
      </c>
      <c r="B47" s="71" t="s">
        <v>39</v>
      </c>
      <c r="C47" s="58" t="s">
        <v>61</v>
      </c>
      <c r="D47" s="58" t="s">
        <v>68</v>
      </c>
    </row>
    <row r="48" spans="3:4" ht="18">
      <c r="C48" s="1"/>
      <c r="D48" s="1"/>
    </row>
    <row r="49" spans="3:4" ht="18">
      <c r="C49" s="1"/>
      <c r="D49" s="1"/>
    </row>
    <row r="50" spans="3:4" ht="18">
      <c r="C50" s="1"/>
      <c r="D50" s="1"/>
    </row>
    <row r="51" spans="3:4" ht="18">
      <c r="C51" s="1"/>
      <c r="D51" s="1"/>
    </row>
    <row r="52" spans="3:4" ht="18">
      <c r="C52" s="1"/>
      <c r="D52" s="1"/>
    </row>
    <row r="53" spans="3:4" ht="18">
      <c r="C53" s="1"/>
      <c r="D53" s="1"/>
    </row>
    <row r="54" spans="3:4" ht="18">
      <c r="C54" s="1"/>
      <c r="D54" s="1"/>
    </row>
    <row r="55" spans="3:4" ht="18">
      <c r="C55" s="1"/>
      <c r="D55" s="1"/>
    </row>
    <row r="56" spans="3:4" ht="18">
      <c r="C56" s="1"/>
      <c r="D56" s="1"/>
    </row>
    <row r="57" spans="3:4" ht="18">
      <c r="C57" s="1"/>
      <c r="D57" s="1"/>
    </row>
    <row r="58" spans="3:4" ht="18">
      <c r="C58" s="1"/>
      <c r="D58" s="1"/>
    </row>
    <row r="59" spans="3:4" ht="18">
      <c r="C59" s="1"/>
      <c r="D59" s="1"/>
    </row>
    <row r="60" spans="3:4" ht="18">
      <c r="C60" s="1"/>
      <c r="D60" s="1"/>
    </row>
    <row r="61" spans="3:4" ht="18">
      <c r="C61" s="1"/>
      <c r="D61" s="1"/>
    </row>
    <row r="62" spans="3:4" ht="18">
      <c r="C62" s="1"/>
      <c r="D62" s="1"/>
    </row>
    <row r="63" spans="3:4" ht="18">
      <c r="C63" s="1"/>
      <c r="D63" s="1"/>
    </row>
    <row r="64" spans="3:4" ht="18">
      <c r="C64" s="1"/>
      <c r="D64" s="1"/>
    </row>
    <row r="65" spans="3:4" ht="18">
      <c r="C65" s="1"/>
      <c r="D65" s="1"/>
    </row>
    <row r="66" spans="3:4" ht="18">
      <c r="C66" s="1"/>
      <c r="D66" s="1"/>
    </row>
    <row r="67" spans="3:4" ht="18">
      <c r="C67" s="1"/>
      <c r="D67" s="1"/>
    </row>
    <row r="68" spans="3:4" ht="18">
      <c r="C68" s="1"/>
      <c r="D68" s="1"/>
    </row>
    <row r="69" spans="3:4" ht="18">
      <c r="C69" s="1"/>
      <c r="D69" s="1"/>
    </row>
    <row r="70" spans="3:4" ht="18">
      <c r="C70" s="1"/>
      <c r="D70" s="1"/>
    </row>
    <row r="71" spans="3:4" ht="18">
      <c r="C71" s="1"/>
      <c r="D71" s="1"/>
    </row>
    <row r="72" spans="3:4" ht="18">
      <c r="C72" s="1"/>
      <c r="D72" s="1"/>
    </row>
    <row r="73" spans="3:4" ht="18">
      <c r="C73" s="1"/>
      <c r="D73" s="1"/>
    </row>
    <row r="74" spans="3:4" ht="18">
      <c r="C74" s="1"/>
      <c r="D74" s="1"/>
    </row>
    <row r="75" spans="3:4" ht="18">
      <c r="C75" s="1"/>
      <c r="D75" s="1"/>
    </row>
    <row r="76" spans="3:4" ht="18">
      <c r="C76" s="1"/>
      <c r="D76" s="1"/>
    </row>
    <row r="77" spans="3:4" ht="18">
      <c r="C77" s="1"/>
      <c r="D77" s="1"/>
    </row>
    <row r="78" spans="3:4" ht="18">
      <c r="C78" s="1"/>
      <c r="D78" s="1"/>
    </row>
    <row r="79" spans="3:4" ht="18">
      <c r="C79" s="1"/>
      <c r="D79" s="1"/>
    </row>
    <row r="80" spans="3:4" ht="18">
      <c r="C80" s="1"/>
      <c r="D80" s="1"/>
    </row>
    <row r="81" spans="3:4" ht="18">
      <c r="C81" s="1"/>
      <c r="D81" s="1"/>
    </row>
    <row r="82" spans="3:4" ht="18">
      <c r="C82" s="1"/>
      <c r="D82" s="1"/>
    </row>
    <row r="83" spans="3:4" ht="18">
      <c r="C83" s="1"/>
      <c r="D83" s="1"/>
    </row>
    <row r="84" spans="3:4" ht="18">
      <c r="C84" s="1"/>
      <c r="D84" s="1"/>
    </row>
    <row r="85" spans="3:4" ht="18">
      <c r="C85" s="1"/>
      <c r="D85" s="1"/>
    </row>
    <row r="86" spans="3:4" ht="18">
      <c r="C86" s="1"/>
      <c r="D86" s="1"/>
    </row>
    <row r="87" spans="3:4" ht="18">
      <c r="C87" s="1"/>
      <c r="D87" s="1"/>
    </row>
    <row r="88" spans="3:4" ht="18">
      <c r="C88" s="1"/>
      <c r="D88" s="1"/>
    </row>
    <row r="89" spans="3:4" ht="18">
      <c r="C89" s="1"/>
      <c r="D89" s="1"/>
    </row>
    <row r="90" spans="3:4" ht="18">
      <c r="C90" s="1"/>
      <c r="D90" s="1"/>
    </row>
    <row r="91" spans="3:4" ht="18">
      <c r="C91" s="1"/>
      <c r="D91" s="1"/>
    </row>
    <row r="92" spans="3:4" ht="18">
      <c r="C92" s="1"/>
      <c r="D92" s="1"/>
    </row>
    <row r="93" spans="3:4" ht="18">
      <c r="C93" s="1"/>
      <c r="D93" s="1"/>
    </row>
    <row r="94" spans="3:4" ht="18">
      <c r="C94" s="1"/>
      <c r="D94" s="1"/>
    </row>
    <row r="95" spans="3:4" ht="18">
      <c r="C95" s="1"/>
      <c r="D95" s="1"/>
    </row>
    <row r="96" spans="3:4" ht="18">
      <c r="C96" s="1"/>
      <c r="D96" s="1"/>
    </row>
    <row r="97" spans="3:4" ht="18">
      <c r="C97" s="1"/>
      <c r="D97" s="1"/>
    </row>
    <row r="98" spans="3:4" ht="18">
      <c r="C98" s="1"/>
      <c r="D98" s="1"/>
    </row>
    <row r="99" spans="3:4" ht="18">
      <c r="C99" s="1"/>
      <c r="D99" s="1"/>
    </row>
    <row r="100" spans="3:4" ht="18">
      <c r="C100" s="1"/>
      <c r="D100" s="1"/>
    </row>
    <row r="101" spans="3:4" ht="18">
      <c r="C101" s="1"/>
      <c r="D101" s="1"/>
    </row>
    <row r="102" spans="3:4" ht="18">
      <c r="C102" s="1"/>
      <c r="D102" s="1"/>
    </row>
    <row r="103" spans="3:4" ht="18">
      <c r="C103" s="1"/>
      <c r="D103" s="1"/>
    </row>
    <row r="104" spans="3:4" ht="18">
      <c r="C104" s="1"/>
      <c r="D104" s="1"/>
    </row>
    <row r="105" spans="3:4" ht="18">
      <c r="C105" s="1"/>
      <c r="D105" s="1"/>
    </row>
    <row r="106" spans="3:4" ht="18">
      <c r="C106" s="1"/>
      <c r="D106" s="1"/>
    </row>
    <row r="107" spans="3:4" ht="18">
      <c r="C107" s="1"/>
      <c r="D107" s="1"/>
    </row>
    <row r="108" spans="3:4" ht="18">
      <c r="C108" s="1"/>
      <c r="D108" s="1"/>
    </row>
  </sheetData>
  <sheetProtection/>
  <mergeCells count="26">
    <mergeCell ref="A26:B26"/>
    <mergeCell ref="A28:B28"/>
    <mergeCell ref="A1:B1"/>
    <mergeCell ref="C1:D1"/>
    <mergeCell ref="A2:B2"/>
    <mergeCell ref="C2:D2"/>
    <mergeCell ref="A3:B3"/>
    <mergeCell ref="C3:D3"/>
    <mergeCell ref="A30:B30"/>
    <mergeCell ref="A4:B4"/>
    <mergeCell ref="C4:D4"/>
    <mergeCell ref="A5:D8"/>
    <mergeCell ref="A14:B14"/>
    <mergeCell ref="A16:B16"/>
    <mergeCell ref="A18:B18"/>
    <mergeCell ref="A20:B20"/>
    <mergeCell ref="A22:B22"/>
    <mergeCell ref="A24:B24"/>
    <mergeCell ref="A44:B44"/>
    <mergeCell ref="A46:B46"/>
    <mergeCell ref="A32:B32"/>
    <mergeCell ref="A34:B34"/>
    <mergeCell ref="A36:B36"/>
    <mergeCell ref="A38:B38"/>
    <mergeCell ref="A40:B40"/>
    <mergeCell ref="A42:B42"/>
  </mergeCells>
  <printOptions/>
  <pageMargins left="0.25" right="0.25" top="0.75" bottom="0.75" header="0.3" footer="0.3"/>
  <pageSetup fitToHeight="0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zoomScale="70" zoomScaleNormal="70" zoomScalePageLayoutView="0" workbookViewId="0" topLeftCell="A1">
      <pane xSplit="4" ySplit="12" topLeftCell="E49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X14" sqref="X14"/>
    </sheetView>
  </sheetViews>
  <sheetFormatPr defaultColWidth="9.140625" defaultRowHeight="15"/>
  <cols>
    <col min="1" max="1" width="5.140625" style="0" customWidth="1"/>
    <col min="2" max="2" width="48.421875" style="0" customWidth="1"/>
    <col min="3" max="3" width="15.7109375" style="0" customWidth="1"/>
    <col min="4" max="4" width="16.140625" style="0" customWidth="1"/>
    <col min="20" max="20" width="12.57421875" style="0" customWidth="1"/>
    <col min="22" max="22" width="8.8515625" style="0" customWidth="1"/>
    <col min="23" max="23" width="9.140625" style="0" hidden="1" customWidth="1"/>
    <col min="24" max="25" width="9.140625" style="0" customWidth="1"/>
    <col min="34" max="34" width="13.421875" style="0" customWidth="1"/>
    <col min="45" max="45" width="15.00390625" style="0" customWidth="1"/>
  </cols>
  <sheetData>
    <row r="1" spans="1:45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8">
      <c r="A3" s="222" t="s">
        <v>222</v>
      </c>
      <c r="B3" s="222"/>
      <c r="C3" s="282"/>
      <c r="D3" s="282"/>
      <c r="E3" s="135"/>
      <c r="F3" s="135"/>
      <c r="G3" s="135"/>
      <c r="H3" s="135"/>
      <c r="I3" s="136"/>
      <c r="J3" s="135"/>
      <c r="K3" s="135"/>
      <c r="L3" s="135"/>
      <c r="M3" s="135"/>
      <c r="N3" s="13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83" t="s">
        <v>242</v>
      </c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</row>
    <row r="4" spans="1:45" ht="18">
      <c r="A4" s="222" t="s">
        <v>223</v>
      </c>
      <c r="B4" s="222"/>
      <c r="C4" s="282"/>
      <c r="D4" s="282"/>
      <c r="E4" s="135"/>
      <c r="F4" s="135"/>
      <c r="G4" s="135"/>
      <c r="H4" s="135"/>
      <c r="I4" s="136"/>
      <c r="J4" s="135"/>
      <c r="K4" s="135"/>
      <c r="L4" s="135"/>
      <c r="M4" s="135"/>
      <c r="N4" s="13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283" t="s">
        <v>262</v>
      </c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</row>
    <row r="5" spans="1:45" ht="18">
      <c r="A5" s="222" t="s">
        <v>264</v>
      </c>
      <c r="B5" s="222"/>
      <c r="C5" s="282"/>
      <c r="D5" s="282"/>
      <c r="E5" s="135"/>
      <c r="F5" s="135"/>
      <c r="G5" s="135"/>
      <c r="H5" s="135"/>
      <c r="I5" s="136"/>
      <c r="J5" s="135"/>
      <c r="K5" s="135"/>
      <c r="L5" s="135"/>
      <c r="M5" s="135"/>
      <c r="N5" s="13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83" t="s">
        <v>263</v>
      </c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</row>
    <row r="6" spans="1:45" ht="18">
      <c r="A6" s="222" t="s">
        <v>226</v>
      </c>
      <c r="B6" s="222"/>
      <c r="C6" s="282"/>
      <c r="D6" s="282"/>
      <c r="E6" s="135"/>
      <c r="F6" s="135"/>
      <c r="G6" s="135"/>
      <c r="H6" s="135"/>
      <c r="I6" s="136"/>
      <c r="J6" s="135"/>
      <c r="K6" s="135"/>
      <c r="L6" s="135"/>
      <c r="M6" s="135"/>
      <c r="N6" s="13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83" t="s">
        <v>226</v>
      </c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</row>
    <row r="7" spans="1:45" ht="14.25">
      <c r="A7" s="220" t="s">
        <v>281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</row>
    <row r="8" spans="1:45" ht="14.25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</row>
    <row r="9" spans="1:45" ht="14.25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</row>
    <row r="10" spans="1:45" ht="14.25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</row>
    <row r="11" spans="1:45" ht="17.25">
      <c r="A11" s="297" t="s">
        <v>0</v>
      </c>
      <c r="B11" s="281" t="s">
        <v>1</v>
      </c>
      <c r="C11" s="298" t="s">
        <v>3</v>
      </c>
      <c r="D11" s="298" t="s">
        <v>4</v>
      </c>
      <c r="E11" s="294" t="s">
        <v>334</v>
      </c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6"/>
      <c r="AH11" s="159"/>
      <c r="AI11" s="294" t="s">
        <v>333</v>
      </c>
      <c r="AJ11" s="295"/>
      <c r="AK11" s="295"/>
      <c r="AL11" s="295"/>
      <c r="AM11" s="295"/>
      <c r="AN11" s="295"/>
      <c r="AO11" s="295"/>
      <c r="AP11" s="295"/>
      <c r="AQ11" s="295"/>
      <c r="AR11" s="296"/>
      <c r="AS11" s="158"/>
    </row>
    <row r="12" spans="1:45" ht="135.75">
      <c r="A12" s="297"/>
      <c r="B12" s="281"/>
      <c r="C12" s="298"/>
      <c r="D12" s="298"/>
      <c r="E12" s="138" t="s">
        <v>72</v>
      </c>
      <c r="F12" s="138" t="s">
        <v>73</v>
      </c>
      <c r="G12" s="138" t="s">
        <v>74</v>
      </c>
      <c r="H12" s="162" t="s">
        <v>331</v>
      </c>
      <c r="I12" s="138" t="s">
        <v>255</v>
      </c>
      <c r="J12" s="138" t="s">
        <v>73</v>
      </c>
      <c r="K12" s="138" t="s">
        <v>74</v>
      </c>
      <c r="L12" s="162" t="s">
        <v>331</v>
      </c>
      <c r="M12" s="138" t="s">
        <v>75</v>
      </c>
      <c r="N12" s="138" t="s">
        <v>73</v>
      </c>
      <c r="O12" s="138" t="s">
        <v>74</v>
      </c>
      <c r="P12" s="162" t="s">
        <v>331</v>
      </c>
      <c r="Q12" s="138" t="s">
        <v>76</v>
      </c>
      <c r="R12" s="138" t="s">
        <v>73</v>
      </c>
      <c r="S12" s="138" t="s">
        <v>74</v>
      </c>
      <c r="T12" s="162" t="s">
        <v>331</v>
      </c>
      <c r="U12" s="138" t="s">
        <v>77</v>
      </c>
      <c r="V12" s="138" t="s">
        <v>73</v>
      </c>
      <c r="W12" s="138" t="s">
        <v>74</v>
      </c>
      <c r="X12" s="138" t="s">
        <v>332</v>
      </c>
      <c r="Y12" s="162" t="s">
        <v>331</v>
      </c>
      <c r="Z12" s="138" t="s">
        <v>78</v>
      </c>
      <c r="AA12" s="138" t="s">
        <v>73</v>
      </c>
      <c r="AB12" s="138" t="s">
        <v>74</v>
      </c>
      <c r="AC12" s="162" t="s">
        <v>331</v>
      </c>
      <c r="AD12" s="138" t="s">
        <v>79</v>
      </c>
      <c r="AE12" s="138" t="s">
        <v>73</v>
      </c>
      <c r="AF12" s="138" t="s">
        <v>74</v>
      </c>
      <c r="AG12" s="165" t="s">
        <v>331</v>
      </c>
      <c r="AH12" s="168" t="s">
        <v>335</v>
      </c>
      <c r="AI12" s="138" t="s">
        <v>81</v>
      </c>
      <c r="AJ12" s="138" t="s">
        <v>82</v>
      </c>
      <c r="AK12" s="171" t="s">
        <v>331</v>
      </c>
      <c r="AL12" s="138" t="s">
        <v>83</v>
      </c>
      <c r="AM12" s="138" t="s">
        <v>82</v>
      </c>
      <c r="AN12" s="171" t="s">
        <v>331</v>
      </c>
      <c r="AO12" s="138" t="s">
        <v>84</v>
      </c>
      <c r="AP12" s="139" t="s">
        <v>82</v>
      </c>
      <c r="AQ12" s="171" t="s">
        <v>331</v>
      </c>
      <c r="AR12" s="176" t="s">
        <v>336</v>
      </c>
      <c r="AS12" s="140" t="s">
        <v>86</v>
      </c>
    </row>
    <row r="13" spans="1:45" ht="18">
      <c r="A13" s="6" t="s">
        <v>12</v>
      </c>
      <c r="B13" s="6"/>
      <c r="C13" s="36"/>
      <c r="D13" s="35"/>
      <c r="E13" s="141"/>
      <c r="F13" s="141"/>
      <c r="G13" s="6"/>
      <c r="H13" s="163"/>
      <c r="I13" s="141"/>
      <c r="J13" s="141"/>
      <c r="K13" s="6"/>
      <c r="L13" s="163"/>
      <c r="M13" s="6"/>
      <c r="N13" s="6"/>
      <c r="O13" s="6"/>
      <c r="P13" s="163"/>
      <c r="Q13" s="6"/>
      <c r="R13" s="6"/>
      <c r="S13" s="6"/>
      <c r="T13" s="163"/>
      <c r="U13" s="6"/>
      <c r="V13" s="6"/>
      <c r="W13" s="6"/>
      <c r="X13" s="6"/>
      <c r="Y13" s="163"/>
      <c r="Z13" s="6"/>
      <c r="AA13" s="6"/>
      <c r="AB13" s="6"/>
      <c r="AC13" s="163"/>
      <c r="AD13" s="6"/>
      <c r="AE13" s="142"/>
      <c r="AF13" s="143"/>
      <c r="AG13" s="166"/>
      <c r="AH13" s="169"/>
      <c r="AI13" s="11"/>
      <c r="AJ13" s="11"/>
      <c r="AK13" s="174"/>
      <c r="AL13" s="11"/>
      <c r="AM13" s="11"/>
      <c r="AN13" s="174"/>
      <c r="AO13" s="11"/>
      <c r="AP13" s="11"/>
      <c r="AQ13" s="172"/>
      <c r="AR13" s="177"/>
      <c r="AS13" s="11"/>
    </row>
    <row r="14" spans="1:45" ht="72.75" customHeight="1">
      <c r="A14" s="5" t="s">
        <v>5</v>
      </c>
      <c r="B14" s="7" t="s">
        <v>282</v>
      </c>
      <c r="C14" s="5" t="s">
        <v>283</v>
      </c>
      <c r="D14" s="5" t="s">
        <v>14</v>
      </c>
      <c r="E14" s="9">
        <v>1</v>
      </c>
      <c r="F14" s="9">
        <v>850</v>
      </c>
      <c r="G14" s="9">
        <v>3</v>
      </c>
      <c r="H14" s="164">
        <f>E14*F14*G14</f>
        <v>2550</v>
      </c>
      <c r="I14" s="9">
        <v>1</v>
      </c>
      <c r="J14" s="9">
        <v>780</v>
      </c>
      <c r="K14" s="9">
        <v>3</v>
      </c>
      <c r="L14" s="164">
        <f>I14*J14*K14</f>
        <v>2340</v>
      </c>
      <c r="M14" s="9">
        <v>1</v>
      </c>
      <c r="N14" s="9">
        <v>850</v>
      </c>
      <c r="O14" s="9">
        <v>3</v>
      </c>
      <c r="P14" s="164">
        <f>M14*N14*O14</f>
        <v>2550</v>
      </c>
      <c r="Q14" s="9">
        <v>18</v>
      </c>
      <c r="R14" s="9">
        <v>600</v>
      </c>
      <c r="S14" s="9">
        <v>3</v>
      </c>
      <c r="T14" s="164">
        <f>Q14*R14*S14</f>
        <v>32400</v>
      </c>
      <c r="U14" s="9">
        <v>1</v>
      </c>
      <c r="V14" s="9">
        <v>500</v>
      </c>
      <c r="W14" s="9">
        <v>3</v>
      </c>
      <c r="X14" s="9">
        <v>3</v>
      </c>
      <c r="Y14" s="164">
        <f>U14*V14*X14</f>
        <v>1500</v>
      </c>
      <c r="Z14" s="9">
        <v>2</v>
      </c>
      <c r="AA14" s="9">
        <v>500</v>
      </c>
      <c r="AB14" s="9">
        <v>3</v>
      </c>
      <c r="AC14" s="164">
        <f>Z14*AA14*AB14</f>
        <v>3000</v>
      </c>
      <c r="AD14" s="9">
        <v>2</v>
      </c>
      <c r="AE14" s="9">
        <v>400</v>
      </c>
      <c r="AF14" s="9">
        <v>3</v>
      </c>
      <c r="AG14" s="167">
        <f>AD14*AE14*AF14</f>
        <v>2400</v>
      </c>
      <c r="AH14" s="170">
        <f>SUM(H14+L14+P14+T14+Y14+AC14+AG14)</f>
        <v>46740</v>
      </c>
      <c r="AI14" s="9">
        <v>80</v>
      </c>
      <c r="AJ14" s="9">
        <v>30</v>
      </c>
      <c r="AK14" s="175">
        <f>AI14*AJ14</f>
        <v>2400</v>
      </c>
      <c r="AL14" s="9">
        <v>72</v>
      </c>
      <c r="AM14" s="9">
        <v>300</v>
      </c>
      <c r="AN14" s="175">
        <f>AL14*AM14</f>
        <v>21600</v>
      </c>
      <c r="AO14" s="9">
        <v>6</v>
      </c>
      <c r="AP14" s="9">
        <v>1500</v>
      </c>
      <c r="AQ14" s="173">
        <f>AO14*AP14</f>
        <v>9000</v>
      </c>
      <c r="AR14" s="178">
        <f>AK14+AN14+AQ14</f>
        <v>33000</v>
      </c>
      <c r="AS14" s="144">
        <f>SUM(AH14+AR14)</f>
        <v>79740</v>
      </c>
    </row>
    <row r="15" spans="1:45" ht="18">
      <c r="A15" s="6" t="s">
        <v>239</v>
      </c>
      <c r="B15" s="6"/>
      <c r="C15" s="8"/>
      <c r="D15" s="5"/>
      <c r="E15" s="5"/>
      <c r="F15" s="5"/>
      <c r="G15" s="5"/>
      <c r="H15" s="164"/>
      <c r="I15" s="5"/>
      <c r="J15" s="5"/>
      <c r="K15" s="5"/>
      <c r="L15" s="164"/>
      <c r="M15" s="5"/>
      <c r="N15" s="145"/>
      <c r="O15" s="5"/>
      <c r="P15" s="164"/>
      <c r="Q15" s="5"/>
      <c r="R15" s="145"/>
      <c r="S15" s="146"/>
      <c r="T15" s="164"/>
      <c r="U15" s="146"/>
      <c r="V15" s="146"/>
      <c r="W15" s="5"/>
      <c r="X15" s="5"/>
      <c r="Y15" s="164"/>
      <c r="Z15" s="5"/>
      <c r="AA15" s="5"/>
      <c r="AB15" s="9"/>
      <c r="AC15" s="164"/>
      <c r="AD15" s="5"/>
      <c r="AE15" s="9"/>
      <c r="AF15" s="147"/>
      <c r="AG15" s="167"/>
      <c r="AH15" s="170"/>
      <c r="AI15" s="148"/>
      <c r="AJ15" s="148"/>
      <c r="AK15" s="175"/>
      <c r="AL15" s="148"/>
      <c r="AM15" s="148"/>
      <c r="AN15" s="175"/>
      <c r="AO15" s="148"/>
      <c r="AP15" s="148"/>
      <c r="AQ15" s="173"/>
      <c r="AR15" s="178"/>
      <c r="AS15" s="144"/>
    </row>
    <row r="16" spans="1:45" ht="36">
      <c r="A16" s="5" t="s">
        <v>5</v>
      </c>
      <c r="B16" s="7" t="s">
        <v>284</v>
      </c>
      <c r="C16" s="8" t="s">
        <v>285</v>
      </c>
      <c r="D16" s="5" t="s">
        <v>10</v>
      </c>
      <c r="E16" s="9">
        <v>1</v>
      </c>
      <c r="F16" s="9">
        <v>850</v>
      </c>
      <c r="G16" s="9">
        <v>4</v>
      </c>
      <c r="H16" s="164">
        <f aca="true" t="shared" si="0" ref="H16:H55">E16*F16*G16</f>
        <v>3400</v>
      </c>
      <c r="I16" s="9">
        <v>1</v>
      </c>
      <c r="J16" s="9">
        <v>780</v>
      </c>
      <c r="K16" s="9">
        <v>4</v>
      </c>
      <c r="L16" s="164">
        <f aca="true" t="shared" si="1" ref="L16:L55">I16*J16*K16</f>
        <v>3120</v>
      </c>
      <c r="M16" s="9">
        <v>1</v>
      </c>
      <c r="N16" s="9">
        <v>850</v>
      </c>
      <c r="O16" s="9">
        <v>4</v>
      </c>
      <c r="P16" s="164">
        <f aca="true" t="shared" si="2" ref="P16:P55">M16*N16*O16</f>
        <v>3400</v>
      </c>
      <c r="Q16" s="9">
        <v>20</v>
      </c>
      <c r="R16" s="9">
        <v>600</v>
      </c>
      <c r="S16" s="9">
        <v>4</v>
      </c>
      <c r="T16" s="164">
        <f aca="true" t="shared" si="3" ref="T16:T55">Q16*R16*S16</f>
        <v>48000</v>
      </c>
      <c r="U16" s="9">
        <v>1</v>
      </c>
      <c r="V16" s="9">
        <v>500</v>
      </c>
      <c r="W16" s="9">
        <v>4</v>
      </c>
      <c r="X16" s="9">
        <v>4</v>
      </c>
      <c r="Y16" s="164">
        <f aca="true" t="shared" si="4" ref="Y16:Y55">U16*V16*X16</f>
        <v>2000</v>
      </c>
      <c r="Z16" s="9">
        <v>1</v>
      </c>
      <c r="AA16" s="9">
        <v>500</v>
      </c>
      <c r="AB16" s="9">
        <v>4</v>
      </c>
      <c r="AC16" s="164">
        <f aca="true" t="shared" si="5" ref="AC16:AC55">Z16*AA16*AB16</f>
        <v>2000</v>
      </c>
      <c r="AD16" s="9">
        <v>2</v>
      </c>
      <c r="AE16" s="9">
        <v>400</v>
      </c>
      <c r="AF16" s="9">
        <v>4</v>
      </c>
      <c r="AG16" s="167">
        <f aca="true" t="shared" si="6" ref="AG16:AG55">AD16*AE16*AF16</f>
        <v>3200</v>
      </c>
      <c r="AH16" s="170">
        <f aca="true" t="shared" si="7" ref="AH16:AH55">SUM(H16+L16+P16+T16+Y16+AC16+AG16)</f>
        <v>65120</v>
      </c>
      <c r="AI16" s="9">
        <v>200</v>
      </c>
      <c r="AJ16" s="9">
        <v>30</v>
      </c>
      <c r="AK16" s="175">
        <f aca="true" t="shared" si="8" ref="AK16:AK55">AI16*AJ16</f>
        <v>6000</v>
      </c>
      <c r="AL16" s="9">
        <v>224</v>
      </c>
      <c r="AM16" s="9">
        <v>300</v>
      </c>
      <c r="AN16" s="175">
        <f aca="true" t="shared" si="9" ref="AN16:AN55">AL16*AM16</f>
        <v>67200</v>
      </c>
      <c r="AO16" s="9"/>
      <c r="AP16" s="9">
        <v>1500</v>
      </c>
      <c r="AQ16" s="173">
        <f aca="true" t="shared" si="10" ref="AQ16:AQ55">AO16*AP16</f>
        <v>0</v>
      </c>
      <c r="AR16" s="178">
        <f aca="true" t="shared" si="11" ref="AR16:AR55">AK16+AN16+AQ16</f>
        <v>73200</v>
      </c>
      <c r="AS16" s="144">
        <f aca="true" t="shared" si="12" ref="AS16:AS55">SUM(AH16+AR16)</f>
        <v>138320</v>
      </c>
    </row>
    <row r="17" spans="1:45" ht="18">
      <c r="A17" s="288" t="s">
        <v>20</v>
      </c>
      <c r="B17" s="289"/>
      <c r="C17" s="8"/>
      <c r="D17" s="5"/>
      <c r="E17" s="5"/>
      <c r="F17" s="5"/>
      <c r="G17" s="5"/>
      <c r="H17" s="164"/>
      <c r="I17" s="5"/>
      <c r="J17" s="5"/>
      <c r="K17" s="5"/>
      <c r="L17" s="164"/>
      <c r="M17" s="5"/>
      <c r="N17" s="145"/>
      <c r="O17" s="5"/>
      <c r="P17" s="164"/>
      <c r="Q17" s="5"/>
      <c r="R17" s="145"/>
      <c r="S17" s="146"/>
      <c r="T17" s="164"/>
      <c r="U17" s="146"/>
      <c r="V17" s="146"/>
      <c r="W17" s="5"/>
      <c r="X17" s="5"/>
      <c r="Y17" s="164"/>
      <c r="Z17" s="5"/>
      <c r="AA17" s="5"/>
      <c r="AB17" s="9"/>
      <c r="AC17" s="164"/>
      <c r="AD17" s="5"/>
      <c r="AE17" s="9"/>
      <c r="AF17" s="147"/>
      <c r="AG17" s="167"/>
      <c r="AH17" s="170"/>
      <c r="AI17" s="148"/>
      <c r="AJ17" s="148"/>
      <c r="AK17" s="175"/>
      <c r="AL17" s="148"/>
      <c r="AM17" s="148"/>
      <c r="AN17" s="175"/>
      <c r="AO17" s="148"/>
      <c r="AP17" s="148"/>
      <c r="AQ17" s="173"/>
      <c r="AR17" s="178"/>
      <c r="AS17" s="144"/>
    </row>
    <row r="18" spans="1:45" ht="36">
      <c r="A18" s="5" t="s">
        <v>21</v>
      </c>
      <c r="B18" s="7" t="s">
        <v>286</v>
      </c>
      <c r="C18" s="5" t="s">
        <v>59</v>
      </c>
      <c r="D18" s="5" t="s">
        <v>139</v>
      </c>
      <c r="E18" s="9">
        <v>1</v>
      </c>
      <c r="F18" s="9">
        <v>850</v>
      </c>
      <c r="G18" s="9">
        <v>3</v>
      </c>
      <c r="H18" s="164">
        <f t="shared" si="0"/>
        <v>2550</v>
      </c>
      <c r="I18" s="9">
        <v>1</v>
      </c>
      <c r="J18" s="9">
        <v>780</v>
      </c>
      <c r="K18" s="9">
        <v>3</v>
      </c>
      <c r="L18" s="164">
        <f t="shared" si="1"/>
        <v>2340</v>
      </c>
      <c r="M18" s="9">
        <v>1</v>
      </c>
      <c r="N18" s="9">
        <v>850</v>
      </c>
      <c r="O18" s="9">
        <v>3</v>
      </c>
      <c r="P18" s="164">
        <f t="shared" si="2"/>
        <v>2550</v>
      </c>
      <c r="Q18" s="9">
        <v>18</v>
      </c>
      <c r="R18" s="9">
        <v>600</v>
      </c>
      <c r="S18" s="9">
        <v>3</v>
      </c>
      <c r="T18" s="164">
        <f t="shared" si="3"/>
        <v>32400</v>
      </c>
      <c r="U18" s="9">
        <v>2</v>
      </c>
      <c r="V18" s="9">
        <v>500</v>
      </c>
      <c r="W18" s="9">
        <v>3</v>
      </c>
      <c r="X18" s="9">
        <v>3</v>
      </c>
      <c r="Y18" s="164">
        <f t="shared" si="4"/>
        <v>3000</v>
      </c>
      <c r="Z18" s="9">
        <v>2</v>
      </c>
      <c r="AA18" s="9">
        <v>500</v>
      </c>
      <c r="AB18" s="9">
        <v>3</v>
      </c>
      <c r="AC18" s="164">
        <f t="shared" si="5"/>
        <v>3000</v>
      </c>
      <c r="AD18" s="9">
        <v>2</v>
      </c>
      <c r="AE18" s="9">
        <v>400</v>
      </c>
      <c r="AF18" s="9">
        <v>3</v>
      </c>
      <c r="AG18" s="167">
        <f t="shared" si="6"/>
        <v>2400</v>
      </c>
      <c r="AH18" s="170">
        <f t="shared" si="7"/>
        <v>48240</v>
      </c>
      <c r="AI18" s="9">
        <v>80</v>
      </c>
      <c r="AJ18" s="9">
        <v>30</v>
      </c>
      <c r="AK18" s="175">
        <f t="shared" si="8"/>
        <v>2400</v>
      </c>
      <c r="AL18" s="9">
        <v>72</v>
      </c>
      <c r="AM18" s="9">
        <v>300</v>
      </c>
      <c r="AN18" s="175">
        <f t="shared" si="9"/>
        <v>21600</v>
      </c>
      <c r="AO18" s="9">
        <v>6</v>
      </c>
      <c r="AP18" s="9">
        <v>1500</v>
      </c>
      <c r="AQ18" s="173">
        <f t="shared" si="10"/>
        <v>9000</v>
      </c>
      <c r="AR18" s="178">
        <f t="shared" si="11"/>
        <v>33000</v>
      </c>
      <c r="AS18" s="144">
        <f t="shared" si="12"/>
        <v>81240</v>
      </c>
    </row>
    <row r="19" spans="1:45" ht="18">
      <c r="A19" s="290" t="s">
        <v>25</v>
      </c>
      <c r="B19" s="291"/>
      <c r="C19" s="5"/>
      <c r="D19" s="5"/>
      <c r="E19" s="5"/>
      <c r="F19" s="5"/>
      <c r="G19" s="5"/>
      <c r="H19" s="164"/>
      <c r="I19" s="5"/>
      <c r="J19" s="5"/>
      <c r="K19" s="5"/>
      <c r="L19" s="164"/>
      <c r="M19" s="5"/>
      <c r="N19" s="145"/>
      <c r="O19" s="5"/>
      <c r="P19" s="164"/>
      <c r="Q19" s="5"/>
      <c r="R19" s="145"/>
      <c r="S19" s="5"/>
      <c r="T19" s="164"/>
      <c r="U19" s="5"/>
      <c r="V19" s="146"/>
      <c r="W19" s="5"/>
      <c r="X19" s="5"/>
      <c r="Y19" s="164"/>
      <c r="Z19" s="145"/>
      <c r="AA19" s="5"/>
      <c r="AB19" s="5"/>
      <c r="AC19" s="164"/>
      <c r="AD19" s="145"/>
      <c r="AE19" s="292"/>
      <c r="AF19" s="293"/>
      <c r="AG19" s="167"/>
      <c r="AH19" s="170"/>
      <c r="AI19" s="148"/>
      <c r="AJ19" s="148"/>
      <c r="AK19" s="175"/>
      <c r="AL19" s="148"/>
      <c r="AM19" s="148"/>
      <c r="AN19" s="175"/>
      <c r="AO19" s="148"/>
      <c r="AP19" s="148"/>
      <c r="AQ19" s="173"/>
      <c r="AR19" s="178"/>
      <c r="AS19" s="144"/>
    </row>
    <row r="20" spans="1:45" ht="62.25" customHeight="1">
      <c r="A20" s="148" t="s">
        <v>5</v>
      </c>
      <c r="B20" s="7" t="s">
        <v>287</v>
      </c>
      <c r="C20" s="5" t="s">
        <v>288</v>
      </c>
      <c r="D20" s="5" t="s">
        <v>27</v>
      </c>
      <c r="E20" s="9">
        <v>1</v>
      </c>
      <c r="F20" s="9">
        <v>850</v>
      </c>
      <c r="G20" s="9">
        <v>3</v>
      </c>
      <c r="H20" s="164">
        <f t="shared" si="0"/>
        <v>2550</v>
      </c>
      <c r="I20" s="9">
        <v>1</v>
      </c>
      <c r="J20" s="9">
        <v>780</v>
      </c>
      <c r="K20" s="9">
        <v>3</v>
      </c>
      <c r="L20" s="164">
        <f t="shared" si="1"/>
        <v>2340</v>
      </c>
      <c r="M20" s="9">
        <v>1</v>
      </c>
      <c r="N20" s="9">
        <v>850</v>
      </c>
      <c r="O20" s="9">
        <v>3</v>
      </c>
      <c r="P20" s="164">
        <f t="shared" si="2"/>
        <v>2550</v>
      </c>
      <c r="Q20" s="9">
        <v>5</v>
      </c>
      <c r="R20" s="9">
        <v>600</v>
      </c>
      <c r="S20" s="9">
        <v>3</v>
      </c>
      <c r="T20" s="164">
        <f t="shared" si="3"/>
        <v>9000</v>
      </c>
      <c r="U20" s="9">
        <v>1</v>
      </c>
      <c r="V20" s="9">
        <v>500</v>
      </c>
      <c r="W20" s="9">
        <v>3</v>
      </c>
      <c r="X20" s="9">
        <v>3</v>
      </c>
      <c r="Y20" s="164">
        <f t="shared" si="4"/>
        <v>1500</v>
      </c>
      <c r="Z20" s="9">
        <v>1</v>
      </c>
      <c r="AA20" s="9">
        <v>500</v>
      </c>
      <c r="AB20" s="9">
        <v>3</v>
      </c>
      <c r="AC20" s="164">
        <f t="shared" si="5"/>
        <v>1500</v>
      </c>
      <c r="AD20" s="9">
        <v>2</v>
      </c>
      <c r="AE20" s="9">
        <v>400</v>
      </c>
      <c r="AF20" s="9">
        <v>3</v>
      </c>
      <c r="AG20" s="167">
        <f t="shared" si="6"/>
        <v>2400</v>
      </c>
      <c r="AH20" s="170">
        <f t="shared" si="7"/>
        <v>21840</v>
      </c>
      <c r="AI20" s="9">
        <v>180</v>
      </c>
      <c r="AJ20" s="9">
        <v>30</v>
      </c>
      <c r="AK20" s="175">
        <f t="shared" si="8"/>
        <v>5400</v>
      </c>
      <c r="AL20" s="9">
        <v>160</v>
      </c>
      <c r="AM20" s="9">
        <v>300</v>
      </c>
      <c r="AN20" s="175">
        <f t="shared" si="9"/>
        <v>48000</v>
      </c>
      <c r="AO20" s="9">
        <v>6</v>
      </c>
      <c r="AP20" s="9">
        <v>1500</v>
      </c>
      <c r="AQ20" s="173">
        <f t="shared" si="10"/>
        <v>9000</v>
      </c>
      <c r="AR20" s="178">
        <f t="shared" si="11"/>
        <v>62400</v>
      </c>
      <c r="AS20" s="144">
        <f t="shared" si="12"/>
        <v>84240</v>
      </c>
    </row>
    <row r="21" spans="1:45" ht="24" customHeight="1">
      <c r="A21" s="149">
        <v>2</v>
      </c>
      <c r="B21" s="7" t="s">
        <v>289</v>
      </c>
      <c r="C21" s="5" t="s">
        <v>290</v>
      </c>
      <c r="D21" s="5"/>
      <c r="E21" s="9">
        <v>1</v>
      </c>
      <c r="F21" s="9">
        <v>850</v>
      </c>
      <c r="G21" s="9">
        <v>3</v>
      </c>
      <c r="H21" s="164">
        <f t="shared" si="0"/>
        <v>2550</v>
      </c>
      <c r="I21" s="9">
        <v>1</v>
      </c>
      <c r="J21" s="9">
        <v>780</v>
      </c>
      <c r="K21" s="9">
        <v>3</v>
      </c>
      <c r="L21" s="164">
        <f t="shared" si="1"/>
        <v>2340</v>
      </c>
      <c r="M21" s="9">
        <v>1</v>
      </c>
      <c r="N21" s="9">
        <v>850</v>
      </c>
      <c r="O21" s="9">
        <v>3</v>
      </c>
      <c r="P21" s="164">
        <f t="shared" si="2"/>
        <v>2550</v>
      </c>
      <c r="Q21" s="9">
        <v>5</v>
      </c>
      <c r="R21" s="9">
        <v>600</v>
      </c>
      <c r="S21" s="9">
        <v>3</v>
      </c>
      <c r="T21" s="164">
        <f t="shared" si="3"/>
        <v>9000</v>
      </c>
      <c r="U21" s="9">
        <v>1</v>
      </c>
      <c r="V21" s="9">
        <v>500</v>
      </c>
      <c r="W21" s="9">
        <v>3</v>
      </c>
      <c r="X21" s="9">
        <v>3</v>
      </c>
      <c r="Y21" s="164">
        <f t="shared" si="4"/>
        <v>1500</v>
      </c>
      <c r="Z21" s="9">
        <v>1</v>
      </c>
      <c r="AA21" s="9">
        <v>500</v>
      </c>
      <c r="AB21" s="9">
        <v>3</v>
      </c>
      <c r="AC21" s="164">
        <f t="shared" si="5"/>
        <v>1500</v>
      </c>
      <c r="AD21" s="9">
        <v>2</v>
      </c>
      <c r="AE21" s="9">
        <v>400</v>
      </c>
      <c r="AF21" s="9">
        <v>3</v>
      </c>
      <c r="AG21" s="167">
        <f t="shared" si="6"/>
        <v>2400</v>
      </c>
      <c r="AH21" s="170">
        <f t="shared" si="7"/>
        <v>21840</v>
      </c>
      <c r="AI21" s="9">
        <v>180</v>
      </c>
      <c r="AJ21" s="9">
        <v>30</v>
      </c>
      <c r="AK21" s="175">
        <f t="shared" si="8"/>
        <v>5400</v>
      </c>
      <c r="AL21" s="9">
        <v>160</v>
      </c>
      <c r="AM21" s="9">
        <v>300</v>
      </c>
      <c r="AN21" s="175">
        <f t="shared" si="9"/>
        <v>48000</v>
      </c>
      <c r="AO21" s="9">
        <v>6</v>
      </c>
      <c r="AP21" s="9">
        <v>1500</v>
      </c>
      <c r="AQ21" s="173">
        <f t="shared" si="10"/>
        <v>9000</v>
      </c>
      <c r="AR21" s="178">
        <f t="shared" si="11"/>
        <v>62400</v>
      </c>
      <c r="AS21" s="144">
        <f t="shared" si="12"/>
        <v>84240</v>
      </c>
    </row>
    <row r="22" spans="1:45" ht="18">
      <c r="A22" s="290" t="s">
        <v>135</v>
      </c>
      <c r="B22" s="291"/>
      <c r="C22" s="5"/>
      <c r="D22" s="5"/>
      <c r="E22" s="9"/>
      <c r="F22" s="9"/>
      <c r="G22" s="9"/>
      <c r="H22" s="164"/>
      <c r="I22" s="9"/>
      <c r="J22" s="9"/>
      <c r="K22" s="9"/>
      <c r="L22" s="164"/>
      <c r="M22" s="5"/>
      <c r="N22" s="9"/>
      <c r="O22" s="9"/>
      <c r="P22" s="164"/>
      <c r="Q22" s="9"/>
      <c r="R22" s="145"/>
      <c r="S22" s="9"/>
      <c r="T22" s="164"/>
      <c r="U22" s="9"/>
      <c r="V22" s="146"/>
      <c r="W22" s="5"/>
      <c r="X22" s="5"/>
      <c r="Y22" s="164"/>
      <c r="Z22" s="9"/>
      <c r="AA22" s="5"/>
      <c r="AB22" s="9"/>
      <c r="AC22" s="164"/>
      <c r="AD22" s="9"/>
      <c r="AE22" s="9"/>
      <c r="AF22" s="147"/>
      <c r="AG22" s="167"/>
      <c r="AH22" s="170"/>
      <c r="AI22" s="148"/>
      <c r="AJ22" s="148"/>
      <c r="AK22" s="175"/>
      <c r="AL22" s="148"/>
      <c r="AM22" s="148"/>
      <c r="AN22" s="175"/>
      <c r="AO22" s="148"/>
      <c r="AP22" s="148"/>
      <c r="AQ22" s="173"/>
      <c r="AR22" s="178"/>
      <c r="AS22" s="144"/>
    </row>
    <row r="23" spans="1:45" ht="90.75" customHeight="1">
      <c r="A23" s="148" t="s">
        <v>5</v>
      </c>
      <c r="B23" s="7" t="s">
        <v>71</v>
      </c>
      <c r="C23" s="5" t="s">
        <v>31</v>
      </c>
      <c r="D23" s="5" t="s">
        <v>32</v>
      </c>
      <c r="E23" s="9">
        <v>1</v>
      </c>
      <c r="F23" s="9">
        <v>850</v>
      </c>
      <c r="G23" s="9">
        <v>2</v>
      </c>
      <c r="H23" s="164">
        <f t="shared" si="0"/>
        <v>1700</v>
      </c>
      <c r="I23" s="9">
        <v>1</v>
      </c>
      <c r="J23" s="9">
        <v>780</v>
      </c>
      <c r="K23" s="9">
        <v>2</v>
      </c>
      <c r="L23" s="164">
        <f t="shared" si="1"/>
        <v>1560</v>
      </c>
      <c r="M23" s="9">
        <v>1</v>
      </c>
      <c r="N23" s="9">
        <v>850</v>
      </c>
      <c r="O23" s="9">
        <v>2</v>
      </c>
      <c r="P23" s="164">
        <f t="shared" si="2"/>
        <v>1700</v>
      </c>
      <c r="Q23" s="9">
        <v>16</v>
      </c>
      <c r="R23" s="9">
        <v>600</v>
      </c>
      <c r="S23" s="9">
        <v>2</v>
      </c>
      <c r="T23" s="164">
        <f t="shared" si="3"/>
        <v>19200</v>
      </c>
      <c r="U23" s="9">
        <v>1</v>
      </c>
      <c r="V23" s="9">
        <v>500</v>
      </c>
      <c r="W23" s="9">
        <v>2</v>
      </c>
      <c r="X23" s="9">
        <v>2</v>
      </c>
      <c r="Y23" s="164">
        <f t="shared" si="4"/>
        <v>1000</v>
      </c>
      <c r="Z23" s="9">
        <v>1</v>
      </c>
      <c r="AA23" s="9">
        <v>500</v>
      </c>
      <c r="AB23" s="9">
        <v>2</v>
      </c>
      <c r="AC23" s="164">
        <f t="shared" si="5"/>
        <v>1000</v>
      </c>
      <c r="AD23" s="9">
        <v>4</v>
      </c>
      <c r="AE23" s="9">
        <v>400</v>
      </c>
      <c r="AF23" s="9">
        <v>2</v>
      </c>
      <c r="AG23" s="167">
        <f t="shared" si="6"/>
        <v>3200</v>
      </c>
      <c r="AH23" s="170">
        <f t="shared" si="7"/>
        <v>29360</v>
      </c>
      <c r="AI23" s="9">
        <v>200</v>
      </c>
      <c r="AJ23" s="9">
        <v>30</v>
      </c>
      <c r="AK23" s="175">
        <f t="shared" si="8"/>
        <v>6000</v>
      </c>
      <c r="AL23" s="9">
        <v>198</v>
      </c>
      <c r="AM23" s="9">
        <v>300</v>
      </c>
      <c r="AN23" s="175">
        <f t="shared" si="9"/>
        <v>59400</v>
      </c>
      <c r="AO23" s="9">
        <v>3</v>
      </c>
      <c r="AP23" s="9">
        <v>1500</v>
      </c>
      <c r="AQ23" s="173">
        <f t="shared" si="10"/>
        <v>4500</v>
      </c>
      <c r="AR23" s="178">
        <f t="shared" si="11"/>
        <v>69900</v>
      </c>
      <c r="AS23" s="144">
        <f t="shared" si="12"/>
        <v>99260</v>
      </c>
    </row>
    <row r="24" spans="1:45" ht="77.25" customHeight="1">
      <c r="A24" s="150">
        <v>2</v>
      </c>
      <c r="B24" s="151" t="s">
        <v>291</v>
      </c>
      <c r="C24" s="5" t="s">
        <v>292</v>
      </c>
      <c r="D24" s="5" t="s">
        <v>32</v>
      </c>
      <c r="E24" s="9">
        <v>1</v>
      </c>
      <c r="F24" s="9">
        <v>850</v>
      </c>
      <c r="G24" s="9">
        <v>2</v>
      </c>
      <c r="H24" s="164">
        <f t="shared" si="0"/>
        <v>1700</v>
      </c>
      <c r="I24" s="9">
        <v>1</v>
      </c>
      <c r="J24" s="9">
        <v>780</v>
      </c>
      <c r="K24" s="9">
        <v>2</v>
      </c>
      <c r="L24" s="164">
        <f t="shared" si="1"/>
        <v>1560</v>
      </c>
      <c r="M24" s="9">
        <v>1</v>
      </c>
      <c r="N24" s="9">
        <v>850</v>
      </c>
      <c r="O24" s="9">
        <v>2</v>
      </c>
      <c r="P24" s="164">
        <f t="shared" si="2"/>
        <v>1700</v>
      </c>
      <c r="Q24" s="9">
        <v>16</v>
      </c>
      <c r="R24" s="9">
        <v>600</v>
      </c>
      <c r="S24" s="9">
        <v>2</v>
      </c>
      <c r="T24" s="164">
        <f t="shared" si="3"/>
        <v>19200</v>
      </c>
      <c r="U24" s="9">
        <v>1</v>
      </c>
      <c r="V24" s="9">
        <v>500</v>
      </c>
      <c r="W24" s="9">
        <v>2</v>
      </c>
      <c r="X24" s="9">
        <v>2</v>
      </c>
      <c r="Y24" s="164">
        <f t="shared" si="4"/>
        <v>1000</v>
      </c>
      <c r="Z24" s="9">
        <v>1</v>
      </c>
      <c r="AA24" s="9">
        <v>500</v>
      </c>
      <c r="AB24" s="9">
        <v>2</v>
      </c>
      <c r="AC24" s="164">
        <f t="shared" si="5"/>
        <v>1000</v>
      </c>
      <c r="AD24" s="9">
        <v>4</v>
      </c>
      <c r="AE24" s="9">
        <v>400</v>
      </c>
      <c r="AF24" s="9">
        <v>2</v>
      </c>
      <c r="AG24" s="167">
        <f t="shared" si="6"/>
        <v>3200</v>
      </c>
      <c r="AH24" s="170">
        <f t="shared" si="7"/>
        <v>29360</v>
      </c>
      <c r="AI24" s="9">
        <v>200</v>
      </c>
      <c r="AJ24" s="9">
        <v>30</v>
      </c>
      <c r="AK24" s="175">
        <f t="shared" si="8"/>
        <v>6000</v>
      </c>
      <c r="AL24" s="9">
        <v>198</v>
      </c>
      <c r="AM24" s="9">
        <v>300</v>
      </c>
      <c r="AN24" s="175">
        <f t="shared" si="9"/>
        <v>59400</v>
      </c>
      <c r="AO24" s="9">
        <v>3</v>
      </c>
      <c r="AP24" s="9">
        <v>1500</v>
      </c>
      <c r="AQ24" s="173">
        <f t="shared" si="10"/>
        <v>4500</v>
      </c>
      <c r="AR24" s="178">
        <f t="shared" si="11"/>
        <v>69900</v>
      </c>
      <c r="AS24" s="144">
        <f t="shared" si="12"/>
        <v>99260</v>
      </c>
    </row>
    <row r="25" spans="1:45" ht="18">
      <c r="A25" s="284" t="s">
        <v>136</v>
      </c>
      <c r="B25" s="285"/>
      <c r="C25" s="9"/>
      <c r="D25" s="5"/>
      <c r="E25" s="9"/>
      <c r="F25" s="9"/>
      <c r="G25" s="9"/>
      <c r="H25" s="164"/>
      <c r="I25" s="9"/>
      <c r="J25" s="9"/>
      <c r="K25" s="9"/>
      <c r="L25" s="164"/>
      <c r="M25" s="5"/>
      <c r="N25" s="9"/>
      <c r="O25" s="9"/>
      <c r="P25" s="164"/>
      <c r="Q25" s="9"/>
      <c r="R25" s="145"/>
      <c r="S25" s="9"/>
      <c r="T25" s="164"/>
      <c r="U25" s="9"/>
      <c r="V25" s="146"/>
      <c r="W25" s="5"/>
      <c r="X25" s="5"/>
      <c r="Y25" s="164"/>
      <c r="Z25" s="9"/>
      <c r="AA25" s="5"/>
      <c r="AB25" s="9"/>
      <c r="AC25" s="164"/>
      <c r="AD25" s="9"/>
      <c r="AE25" s="9"/>
      <c r="AF25" s="147"/>
      <c r="AG25" s="167"/>
      <c r="AH25" s="170"/>
      <c r="AI25" s="148"/>
      <c r="AJ25" s="148"/>
      <c r="AK25" s="175"/>
      <c r="AL25" s="148"/>
      <c r="AM25" s="148"/>
      <c r="AN25" s="175"/>
      <c r="AO25" s="148"/>
      <c r="AP25" s="148"/>
      <c r="AQ25" s="173"/>
      <c r="AR25" s="178"/>
      <c r="AS25" s="144"/>
    </row>
    <row r="26" spans="1:45" ht="63.75" customHeight="1">
      <c r="A26" s="148" t="s">
        <v>5</v>
      </c>
      <c r="B26" s="7" t="s">
        <v>39</v>
      </c>
      <c r="C26" s="5"/>
      <c r="D26" s="5" t="s">
        <v>67</v>
      </c>
      <c r="E26" s="9">
        <v>1</v>
      </c>
      <c r="F26" s="9">
        <v>850</v>
      </c>
      <c r="G26" s="9">
        <v>3</v>
      </c>
      <c r="H26" s="164">
        <f t="shared" si="0"/>
        <v>2550</v>
      </c>
      <c r="I26" s="9">
        <v>1</v>
      </c>
      <c r="J26" s="9">
        <v>780</v>
      </c>
      <c r="K26" s="9">
        <v>3</v>
      </c>
      <c r="L26" s="164">
        <f t="shared" si="1"/>
        <v>2340</v>
      </c>
      <c r="M26" s="9">
        <v>1</v>
      </c>
      <c r="N26" s="9">
        <v>850</v>
      </c>
      <c r="O26" s="9">
        <v>3</v>
      </c>
      <c r="P26" s="164">
        <f t="shared" si="2"/>
        <v>2550</v>
      </c>
      <c r="Q26" s="9">
        <v>4</v>
      </c>
      <c r="R26" s="9">
        <v>600</v>
      </c>
      <c r="S26" s="9">
        <v>3</v>
      </c>
      <c r="T26" s="164">
        <f t="shared" si="3"/>
        <v>7200</v>
      </c>
      <c r="U26" s="9">
        <v>1</v>
      </c>
      <c r="V26" s="9">
        <v>500</v>
      </c>
      <c r="W26" s="9">
        <v>3</v>
      </c>
      <c r="X26" s="9">
        <v>3</v>
      </c>
      <c r="Y26" s="164">
        <f t="shared" si="4"/>
        <v>1500</v>
      </c>
      <c r="Z26" s="9">
        <v>1</v>
      </c>
      <c r="AA26" s="9">
        <v>500</v>
      </c>
      <c r="AB26" s="9">
        <v>3</v>
      </c>
      <c r="AC26" s="164">
        <f t="shared" si="5"/>
        <v>1500</v>
      </c>
      <c r="AD26" s="9">
        <v>2</v>
      </c>
      <c r="AE26" s="9">
        <v>400</v>
      </c>
      <c r="AF26" s="9">
        <v>3</v>
      </c>
      <c r="AG26" s="167">
        <f t="shared" si="6"/>
        <v>2400</v>
      </c>
      <c r="AH26" s="170">
        <f t="shared" si="7"/>
        <v>20040</v>
      </c>
      <c r="AI26" s="9">
        <v>60</v>
      </c>
      <c r="AJ26" s="9">
        <v>30</v>
      </c>
      <c r="AK26" s="175">
        <f t="shared" si="8"/>
        <v>1800</v>
      </c>
      <c r="AL26" s="9">
        <v>54</v>
      </c>
      <c r="AM26" s="9">
        <v>300</v>
      </c>
      <c r="AN26" s="175">
        <f t="shared" si="9"/>
        <v>16200</v>
      </c>
      <c r="AO26" s="9"/>
      <c r="AP26" s="9">
        <v>1500</v>
      </c>
      <c r="AQ26" s="173">
        <f t="shared" si="10"/>
        <v>0</v>
      </c>
      <c r="AR26" s="178">
        <f t="shared" si="11"/>
        <v>18000</v>
      </c>
      <c r="AS26" s="144">
        <f t="shared" si="12"/>
        <v>38040</v>
      </c>
    </row>
    <row r="27" spans="1:45" ht="18">
      <c r="A27" s="284" t="s">
        <v>137</v>
      </c>
      <c r="B27" s="285"/>
      <c r="C27" s="9"/>
      <c r="D27" s="5"/>
      <c r="E27" s="9"/>
      <c r="F27" s="9"/>
      <c r="G27" s="9"/>
      <c r="H27" s="164"/>
      <c r="I27" s="9"/>
      <c r="J27" s="9"/>
      <c r="K27" s="9"/>
      <c r="L27" s="164"/>
      <c r="M27" s="5"/>
      <c r="N27" s="9"/>
      <c r="O27" s="152"/>
      <c r="P27" s="164"/>
      <c r="Q27" s="9"/>
      <c r="R27" s="145"/>
      <c r="S27" s="9"/>
      <c r="T27" s="164"/>
      <c r="U27" s="9"/>
      <c r="V27" s="146"/>
      <c r="W27" s="5"/>
      <c r="X27" s="5"/>
      <c r="Y27" s="164"/>
      <c r="Z27" s="9"/>
      <c r="AA27" s="5"/>
      <c r="AB27" s="9"/>
      <c r="AC27" s="164"/>
      <c r="AD27" s="9"/>
      <c r="AE27" s="9"/>
      <c r="AF27" s="147"/>
      <c r="AG27" s="167"/>
      <c r="AH27" s="170"/>
      <c r="AI27" s="148"/>
      <c r="AJ27" s="148"/>
      <c r="AK27" s="175"/>
      <c r="AL27" s="148"/>
      <c r="AM27" s="148"/>
      <c r="AN27" s="175"/>
      <c r="AO27" s="148"/>
      <c r="AP27" s="148"/>
      <c r="AQ27" s="173"/>
      <c r="AR27" s="178"/>
      <c r="AS27" s="144"/>
    </row>
    <row r="28" spans="1:45" ht="36">
      <c r="A28" s="148" t="s">
        <v>5</v>
      </c>
      <c r="B28" s="7" t="s">
        <v>293</v>
      </c>
      <c r="C28" s="5" t="s">
        <v>285</v>
      </c>
      <c r="D28" s="5" t="s">
        <v>38</v>
      </c>
      <c r="E28" s="9">
        <v>1</v>
      </c>
      <c r="F28" s="9">
        <v>850</v>
      </c>
      <c r="G28" s="9">
        <v>2</v>
      </c>
      <c r="H28" s="164">
        <f t="shared" si="0"/>
        <v>1700</v>
      </c>
      <c r="I28" s="9">
        <v>1</v>
      </c>
      <c r="J28" s="9">
        <v>780</v>
      </c>
      <c r="K28" s="9">
        <v>2</v>
      </c>
      <c r="L28" s="164">
        <f t="shared" si="1"/>
        <v>1560</v>
      </c>
      <c r="M28" s="9">
        <v>1</v>
      </c>
      <c r="N28" s="9">
        <v>850</v>
      </c>
      <c r="O28" s="9">
        <v>2</v>
      </c>
      <c r="P28" s="164">
        <f t="shared" si="2"/>
        <v>1700</v>
      </c>
      <c r="Q28" s="9">
        <v>6</v>
      </c>
      <c r="R28" s="9">
        <v>600</v>
      </c>
      <c r="S28" s="9">
        <v>2</v>
      </c>
      <c r="T28" s="164">
        <f t="shared" si="3"/>
        <v>7200</v>
      </c>
      <c r="U28" s="9">
        <v>1</v>
      </c>
      <c r="V28" s="9">
        <v>500</v>
      </c>
      <c r="W28" s="9">
        <v>2</v>
      </c>
      <c r="X28" s="9">
        <v>2</v>
      </c>
      <c r="Y28" s="164">
        <f t="shared" si="4"/>
        <v>1000</v>
      </c>
      <c r="Z28" s="9">
        <v>1</v>
      </c>
      <c r="AA28" s="9">
        <v>500</v>
      </c>
      <c r="AB28" s="9">
        <v>2</v>
      </c>
      <c r="AC28" s="164">
        <f t="shared" si="5"/>
        <v>1000</v>
      </c>
      <c r="AD28" s="9">
        <v>2</v>
      </c>
      <c r="AE28" s="9">
        <v>400</v>
      </c>
      <c r="AF28" s="9">
        <v>2</v>
      </c>
      <c r="AG28" s="167">
        <f t="shared" si="6"/>
        <v>1600</v>
      </c>
      <c r="AH28" s="170">
        <f t="shared" si="7"/>
        <v>15760</v>
      </c>
      <c r="AI28" s="9">
        <v>30</v>
      </c>
      <c r="AJ28" s="9">
        <v>30</v>
      </c>
      <c r="AK28" s="175">
        <f t="shared" si="8"/>
        <v>900</v>
      </c>
      <c r="AL28" s="9">
        <v>18</v>
      </c>
      <c r="AM28" s="9">
        <v>300</v>
      </c>
      <c r="AN28" s="175">
        <f t="shared" si="9"/>
        <v>5400</v>
      </c>
      <c r="AO28" s="9"/>
      <c r="AP28" s="9">
        <v>1500</v>
      </c>
      <c r="AQ28" s="173">
        <f t="shared" si="10"/>
        <v>0</v>
      </c>
      <c r="AR28" s="178">
        <f t="shared" si="11"/>
        <v>6300</v>
      </c>
      <c r="AS28" s="144">
        <f t="shared" si="12"/>
        <v>22060</v>
      </c>
    </row>
    <row r="29" spans="1:45" ht="18">
      <c r="A29" s="284" t="s">
        <v>140</v>
      </c>
      <c r="B29" s="285"/>
      <c r="C29" s="5"/>
      <c r="D29" s="5"/>
      <c r="E29" s="9"/>
      <c r="F29" s="9"/>
      <c r="G29" s="9"/>
      <c r="H29" s="164"/>
      <c r="I29" s="9"/>
      <c r="J29" s="9"/>
      <c r="K29" s="9"/>
      <c r="L29" s="164"/>
      <c r="M29" s="5"/>
      <c r="N29" s="9"/>
      <c r="O29" s="9"/>
      <c r="P29" s="164"/>
      <c r="Q29" s="9"/>
      <c r="R29" s="145"/>
      <c r="S29" s="9"/>
      <c r="T29" s="164"/>
      <c r="U29" s="9"/>
      <c r="V29" s="146"/>
      <c r="W29" s="5"/>
      <c r="X29" s="5"/>
      <c r="Y29" s="164"/>
      <c r="Z29" s="9"/>
      <c r="AA29" s="5"/>
      <c r="AB29" s="9"/>
      <c r="AC29" s="164"/>
      <c r="AD29" s="9"/>
      <c r="AE29" s="9"/>
      <c r="AF29" s="147"/>
      <c r="AG29" s="167"/>
      <c r="AH29" s="170"/>
      <c r="AI29" s="148"/>
      <c r="AJ29" s="148"/>
      <c r="AK29" s="175"/>
      <c r="AL29" s="148"/>
      <c r="AM29" s="148"/>
      <c r="AN29" s="175"/>
      <c r="AO29" s="148"/>
      <c r="AP29" s="148"/>
      <c r="AQ29" s="173"/>
      <c r="AR29" s="178"/>
      <c r="AS29" s="144"/>
    </row>
    <row r="30" spans="1:45" ht="66" customHeight="1">
      <c r="A30" s="148" t="s">
        <v>5</v>
      </c>
      <c r="B30" s="7" t="s">
        <v>294</v>
      </c>
      <c r="C30" s="5" t="s">
        <v>285</v>
      </c>
      <c r="D30" s="5" t="s">
        <v>43</v>
      </c>
      <c r="E30" s="9">
        <v>1</v>
      </c>
      <c r="F30" s="9">
        <v>850</v>
      </c>
      <c r="G30" s="9">
        <v>3</v>
      </c>
      <c r="H30" s="164">
        <f t="shared" si="0"/>
        <v>2550</v>
      </c>
      <c r="I30" s="9">
        <v>1</v>
      </c>
      <c r="J30" s="9">
        <v>780</v>
      </c>
      <c r="K30" s="9">
        <v>3</v>
      </c>
      <c r="L30" s="164">
        <f t="shared" si="1"/>
        <v>2340</v>
      </c>
      <c r="M30" s="9">
        <v>1</v>
      </c>
      <c r="N30" s="9">
        <v>850</v>
      </c>
      <c r="O30" s="9">
        <v>3</v>
      </c>
      <c r="P30" s="164">
        <f t="shared" si="2"/>
        <v>2550</v>
      </c>
      <c r="Q30" s="9">
        <v>7</v>
      </c>
      <c r="R30" s="9">
        <v>600</v>
      </c>
      <c r="S30" s="9">
        <v>3</v>
      </c>
      <c r="T30" s="164">
        <f t="shared" si="3"/>
        <v>12600</v>
      </c>
      <c r="U30" s="9">
        <v>1</v>
      </c>
      <c r="V30" s="9">
        <v>500</v>
      </c>
      <c r="W30" s="9">
        <v>3</v>
      </c>
      <c r="X30" s="9">
        <v>3</v>
      </c>
      <c r="Y30" s="164">
        <f t="shared" si="4"/>
        <v>1500</v>
      </c>
      <c r="Z30" s="9">
        <v>1</v>
      </c>
      <c r="AA30" s="9">
        <v>500</v>
      </c>
      <c r="AB30" s="9">
        <v>3</v>
      </c>
      <c r="AC30" s="164">
        <f t="shared" si="5"/>
        <v>1500</v>
      </c>
      <c r="AD30" s="9">
        <v>2</v>
      </c>
      <c r="AE30" s="9">
        <v>400</v>
      </c>
      <c r="AF30" s="9">
        <v>3</v>
      </c>
      <c r="AG30" s="167">
        <f t="shared" si="6"/>
        <v>2400</v>
      </c>
      <c r="AH30" s="170">
        <f t="shared" si="7"/>
        <v>25440</v>
      </c>
      <c r="AI30" s="9">
        <v>120</v>
      </c>
      <c r="AJ30" s="9">
        <v>30</v>
      </c>
      <c r="AK30" s="175">
        <f t="shared" si="8"/>
        <v>3600</v>
      </c>
      <c r="AL30" s="9">
        <v>120</v>
      </c>
      <c r="AM30" s="9">
        <v>300</v>
      </c>
      <c r="AN30" s="175">
        <f t="shared" si="9"/>
        <v>36000</v>
      </c>
      <c r="AO30" s="9">
        <v>3</v>
      </c>
      <c r="AP30" s="9">
        <v>1500</v>
      </c>
      <c r="AQ30" s="173">
        <f t="shared" si="10"/>
        <v>4500</v>
      </c>
      <c r="AR30" s="178">
        <f t="shared" si="11"/>
        <v>44100</v>
      </c>
      <c r="AS30" s="144">
        <f t="shared" si="12"/>
        <v>69540</v>
      </c>
    </row>
    <row r="31" spans="1:45" ht="62.25" customHeight="1">
      <c r="A31" s="149"/>
      <c r="B31" s="7" t="s">
        <v>295</v>
      </c>
      <c r="C31" s="5" t="s">
        <v>296</v>
      </c>
      <c r="D31" s="5" t="s">
        <v>43</v>
      </c>
      <c r="E31" s="9">
        <v>1</v>
      </c>
      <c r="F31" s="9">
        <v>850</v>
      </c>
      <c r="G31" s="9">
        <v>3</v>
      </c>
      <c r="H31" s="164">
        <f t="shared" si="0"/>
        <v>2550</v>
      </c>
      <c r="I31" s="9">
        <v>1</v>
      </c>
      <c r="J31" s="9">
        <v>780</v>
      </c>
      <c r="K31" s="9">
        <v>3</v>
      </c>
      <c r="L31" s="164">
        <f t="shared" si="1"/>
        <v>2340</v>
      </c>
      <c r="M31" s="9">
        <v>1</v>
      </c>
      <c r="N31" s="9">
        <v>850</v>
      </c>
      <c r="O31" s="9">
        <v>3</v>
      </c>
      <c r="P31" s="164">
        <f t="shared" si="2"/>
        <v>2550</v>
      </c>
      <c r="Q31" s="9">
        <v>7</v>
      </c>
      <c r="R31" s="9">
        <v>600</v>
      </c>
      <c r="S31" s="9">
        <v>3</v>
      </c>
      <c r="T31" s="164">
        <f t="shared" si="3"/>
        <v>12600</v>
      </c>
      <c r="U31" s="9">
        <v>1</v>
      </c>
      <c r="V31" s="9">
        <v>500</v>
      </c>
      <c r="W31" s="9">
        <v>3</v>
      </c>
      <c r="X31" s="9">
        <v>3</v>
      </c>
      <c r="Y31" s="164">
        <f t="shared" si="4"/>
        <v>1500</v>
      </c>
      <c r="Z31" s="9">
        <v>1</v>
      </c>
      <c r="AA31" s="9">
        <v>500</v>
      </c>
      <c r="AB31" s="9">
        <v>3</v>
      </c>
      <c r="AC31" s="164">
        <f t="shared" si="5"/>
        <v>1500</v>
      </c>
      <c r="AD31" s="9">
        <v>2</v>
      </c>
      <c r="AE31" s="9">
        <v>400</v>
      </c>
      <c r="AF31" s="9">
        <v>3</v>
      </c>
      <c r="AG31" s="167">
        <f t="shared" si="6"/>
        <v>2400</v>
      </c>
      <c r="AH31" s="170">
        <f t="shared" si="7"/>
        <v>25440</v>
      </c>
      <c r="AI31" s="9">
        <v>120</v>
      </c>
      <c r="AJ31" s="9">
        <v>30</v>
      </c>
      <c r="AK31" s="175">
        <f t="shared" si="8"/>
        <v>3600</v>
      </c>
      <c r="AL31" s="9">
        <v>120</v>
      </c>
      <c r="AM31" s="9">
        <v>300</v>
      </c>
      <c r="AN31" s="175">
        <f t="shared" si="9"/>
        <v>36000</v>
      </c>
      <c r="AO31" s="9">
        <v>3</v>
      </c>
      <c r="AP31" s="9">
        <v>1500</v>
      </c>
      <c r="AQ31" s="173">
        <f t="shared" si="10"/>
        <v>4500</v>
      </c>
      <c r="AR31" s="178">
        <f t="shared" si="11"/>
        <v>44100</v>
      </c>
      <c r="AS31" s="144">
        <f t="shared" si="12"/>
        <v>69540</v>
      </c>
    </row>
    <row r="32" spans="1:45" ht="18">
      <c r="A32" s="284" t="s">
        <v>246</v>
      </c>
      <c r="B32" s="285"/>
      <c r="C32" s="9"/>
      <c r="D32" s="5"/>
      <c r="E32" s="153"/>
      <c r="F32" s="153"/>
      <c r="G32" s="153"/>
      <c r="H32" s="164"/>
      <c r="I32" s="153"/>
      <c r="J32" s="153"/>
      <c r="K32" s="153"/>
      <c r="L32" s="164"/>
      <c r="M32" s="17"/>
      <c r="N32" s="153"/>
      <c r="O32" s="153"/>
      <c r="P32" s="164"/>
      <c r="Q32" s="153"/>
      <c r="R32" s="154"/>
      <c r="S32" s="153"/>
      <c r="T32" s="164"/>
      <c r="U32" s="153"/>
      <c r="V32" s="155"/>
      <c r="W32" s="17"/>
      <c r="X32" s="17"/>
      <c r="Y32" s="164"/>
      <c r="Z32" s="153"/>
      <c r="AA32" s="5"/>
      <c r="AB32" s="153"/>
      <c r="AC32" s="164"/>
      <c r="AD32" s="153"/>
      <c r="AE32" s="286"/>
      <c r="AF32" s="287"/>
      <c r="AG32" s="167"/>
      <c r="AH32" s="170"/>
      <c r="AI32" s="148"/>
      <c r="AJ32" s="148"/>
      <c r="AK32" s="175"/>
      <c r="AL32" s="148"/>
      <c r="AM32" s="148"/>
      <c r="AN32" s="175"/>
      <c r="AO32" s="148"/>
      <c r="AP32" s="148"/>
      <c r="AQ32" s="173"/>
      <c r="AR32" s="178"/>
      <c r="AS32" s="144"/>
    </row>
    <row r="33" spans="1:45" ht="57" customHeight="1">
      <c r="A33" s="148" t="s">
        <v>5</v>
      </c>
      <c r="B33" s="7" t="s">
        <v>297</v>
      </c>
      <c r="C33" s="156" t="s">
        <v>298</v>
      </c>
      <c r="D33" s="5" t="s">
        <v>46</v>
      </c>
      <c r="E33" s="9">
        <v>1</v>
      </c>
      <c r="F33" s="9">
        <v>850</v>
      </c>
      <c r="G33" s="9">
        <v>4</v>
      </c>
      <c r="H33" s="164">
        <f t="shared" si="0"/>
        <v>3400</v>
      </c>
      <c r="I33" s="9">
        <v>1</v>
      </c>
      <c r="J33" s="9">
        <v>780</v>
      </c>
      <c r="K33" s="9">
        <v>4</v>
      </c>
      <c r="L33" s="164">
        <f t="shared" si="1"/>
        <v>3120</v>
      </c>
      <c r="M33" s="9">
        <v>1</v>
      </c>
      <c r="N33" s="9">
        <v>850</v>
      </c>
      <c r="O33" s="9">
        <v>4</v>
      </c>
      <c r="P33" s="164">
        <f t="shared" si="2"/>
        <v>3400</v>
      </c>
      <c r="Q33" s="9">
        <v>15</v>
      </c>
      <c r="R33" s="9">
        <v>600</v>
      </c>
      <c r="S33" s="9">
        <v>4</v>
      </c>
      <c r="T33" s="164">
        <f t="shared" si="3"/>
        <v>36000</v>
      </c>
      <c r="U33" s="9">
        <v>1</v>
      </c>
      <c r="V33" s="9">
        <v>500</v>
      </c>
      <c r="W33" s="9">
        <v>4</v>
      </c>
      <c r="X33" s="9">
        <v>4</v>
      </c>
      <c r="Y33" s="164">
        <f t="shared" si="4"/>
        <v>2000</v>
      </c>
      <c r="Z33" s="9">
        <v>1</v>
      </c>
      <c r="AA33" s="9">
        <v>500</v>
      </c>
      <c r="AB33" s="9">
        <v>4</v>
      </c>
      <c r="AC33" s="164">
        <f t="shared" si="5"/>
        <v>2000</v>
      </c>
      <c r="AD33" s="9">
        <v>2</v>
      </c>
      <c r="AE33" s="9">
        <v>400</v>
      </c>
      <c r="AF33" s="9">
        <v>4</v>
      </c>
      <c r="AG33" s="167">
        <f t="shared" si="6"/>
        <v>3200</v>
      </c>
      <c r="AH33" s="170">
        <f t="shared" si="7"/>
        <v>53120</v>
      </c>
      <c r="AI33" s="9">
        <v>60</v>
      </c>
      <c r="AJ33" s="9">
        <v>30</v>
      </c>
      <c r="AK33" s="175">
        <f t="shared" si="8"/>
        <v>1800</v>
      </c>
      <c r="AL33" s="9">
        <v>48</v>
      </c>
      <c r="AM33" s="9">
        <v>300</v>
      </c>
      <c r="AN33" s="175">
        <f t="shared" si="9"/>
        <v>14400</v>
      </c>
      <c r="AO33" s="9">
        <v>3</v>
      </c>
      <c r="AP33" s="9">
        <v>1500</v>
      </c>
      <c r="AQ33" s="173">
        <f t="shared" si="10"/>
        <v>4500</v>
      </c>
      <c r="AR33" s="178">
        <f t="shared" si="11"/>
        <v>20700</v>
      </c>
      <c r="AS33" s="144">
        <f t="shared" si="12"/>
        <v>73820</v>
      </c>
    </row>
    <row r="34" spans="1:45" ht="18">
      <c r="A34" s="284" t="s">
        <v>97</v>
      </c>
      <c r="B34" s="285"/>
      <c r="C34" s="9"/>
      <c r="D34" s="5"/>
      <c r="E34" s="9"/>
      <c r="F34" s="9"/>
      <c r="G34" s="9"/>
      <c r="H34" s="164"/>
      <c r="I34" s="9"/>
      <c r="J34" s="9"/>
      <c r="K34" s="9"/>
      <c r="L34" s="164"/>
      <c r="M34" s="5"/>
      <c r="N34" s="9"/>
      <c r="O34" s="9"/>
      <c r="P34" s="164"/>
      <c r="Q34" s="9"/>
      <c r="R34" s="145"/>
      <c r="S34" s="9"/>
      <c r="T34" s="164"/>
      <c r="U34" s="9"/>
      <c r="V34" s="146"/>
      <c r="W34" s="5"/>
      <c r="X34" s="5"/>
      <c r="Y34" s="164"/>
      <c r="Z34" s="9"/>
      <c r="AA34" s="5"/>
      <c r="AB34" s="9"/>
      <c r="AC34" s="164"/>
      <c r="AD34" s="9"/>
      <c r="AE34" s="9"/>
      <c r="AF34" s="147"/>
      <c r="AG34" s="167"/>
      <c r="AH34" s="170"/>
      <c r="AI34" s="148"/>
      <c r="AJ34" s="148"/>
      <c r="AK34" s="175"/>
      <c r="AL34" s="148"/>
      <c r="AM34" s="148"/>
      <c r="AN34" s="175"/>
      <c r="AO34" s="148"/>
      <c r="AP34" s="148"/>
      <c r="AQ34" s="173"/>
      <c r="AR34" s="178"/>
      <c r="AS34" s="144"/>
    </row>
    <row r="35" spans="1:45" ht="51.75" customHeight="1">
      <c r="A35" s="148" t="s">
        <v>5</v>
      </c>
      <c r="B35" s="7" t="s">
        <v>299</v>
      </c>
      <c r="C35" s="5" t="s">
        <v>300</v>
      </c>
      <c r="D35" s="5" t="s">
        <v>64</v>
      </c>
      <c r="E35" s="9">
        <v>1</v>
      </c>
      <c r="F35" s="9">
        <v>850</v>
      </c>
      <c r="G35" s="9">
        <v>2</v>
      </c>
      <c r="H35" s="164">
        <f t="shared" si="0"/>
        <v>1700</v>
      </c>
      <c r="I35" s="9">
        <v>1</v>
      </c>
      <c r="J35" s="9">
        <v>780</v>
      </c>
      <c r="K35" s="9">
        <v>2</v>
      </c>
      <c r="L35" s="164">
        <f t="shared" si="1"/>
        <v>1560</v>
      </c>
      <c r="M35" s="9">
        <v>1</v>
      </c>
      <c r="N35" s="9">
        <v>850</v>
      </c>
      <c r="O35" s="9">
        <v>2</v>
      </c>
      <c r="P35" s="164">
        <f t="shared" si="2"/>
        <v>1700</v>
      </c>
      <c r="Q35" s="9">
        <v>10</v>
      </c>
      <c r="R35" s="9">
        <v>600</v>
      </c>
      <c r="S35" s="9">
        <v>2</v>
      </c>
      <c r="T35" s="164">
        <f t="shared" si="3"/>
        <v>12000</v>
      </c>
      <c r="U35" s="9">
        <v>1</v>
      </c>
      <c r="V35" s="9">
        <v>500</v>
      </c>
      <c r="W35" s="9">
        <v>2</v>
      </c>
      <c r="X35" s="9">
        <v>2</v>
      </c>
      <c r="Y35" s="164">
        <f t="shared" si="4"/>
        <v>1000</v>
      </c>
      <c r="Z35" s="9">
        <v>1</v>
      </c>
      <c r="AA35" s="9">
        <v>500</v>
      </c>
      <c r="AB35" s="9">
        <v>2</v>
      </c>
      <c r="AC35" s="164">
        <f t="shared" si="5"/>
        <v>1000</v>
      </c>
      <c r="AD35" s="9">
        <v>2</v>
      </c>
      <c r="AE35" s="9">
        <v>400</v>
      </c>
      <c r="AF35" s="9">
        <v>2</v>
      </c>
      <c r="AG35" s="167">
        <f t="shared" si="6"/>
        <v>1600</v>
      </c>
      <c r="AH35" s="170">
        <f t="shared" si="7"/>
        <v>20560</v>
      </c>
      <c r="AI35" s="9">
        <v>100</v>
      </c>
      <c r="AJ35" s="9">
        <v>30</v>
      </c>
      <c r="AK35" s="175">
        <f t="shared" si="8"/>
        <v>3000</v>
      </c>
      <c r="AL35" s="9">
        <v>140</v>
      </c>
      <c r="AM35" s="9">
        <v>300</v>
      </c>
      <c r="AN35" s="175">
        <f t="shared" si="9"/>
        <v>42000</v>
      </c>
      <c r="AO35" s="9"/>
      <c r="AP35" s="9">
        <v>1500</v>
      </c>
      <c r="AQ35" s="173">
        <f t="shared" si="10"/>
        <v>0</v>
      </c>
      <c r="AR35" s="178">
        <f t="shared" si="11"/>
        <v>45000</v>
      </c>
      <c r="AS35" s="144">
        <f t="shared" si="12"/>
        <v>65560</v>
      </c>
    </row>
    <row r="36" spans="1:45" ht="18">
      <c r="A36" s="284" t="s">
        <v>99</v>
      </c>
      <c r="B36" s="285"/>
      <c r="C36" s="9"/>
      <c r="D36" s="5"/>
      <c r="E36" s="9"/>
      <c r="F36" s="9"/>
      <c r="G36" s="9"/>
      <c r="H36" s="164"/>
      <c r="I36" s="9"/>
      <c r="J36" s="9"/>
      <c r="K36" s="9"/>
      <c r="L36" s="164"/>
      <c r="M36" s="5"/>
      <c r="N36" s="9"/>
      <c r="O36" s="9"/>
      <c r="P36" s="164"/>
      <c r="Q36" s="9"/>
      <c r="R36" s="145"/>
      <c r="S36" s="9"/>
      <c r="T36" s="164"/>
      <c r="U36" s="9"/>
      <c r="V36" s="146"/>
      <c r="W36" s="5"/>
      <c r="X36" s="5"/>
      <c r="Y36" s="164"/>
      <c r="Z36" s="9"/>
      <c r="AA36" s="5"/>
      <c r="AB36" s="9"/>
      <c r="AC36" s="164"/>
      <c r="AD36" s="9"/>
      <c r="AE36" s="292"/>
      <c r="AF36" s="293"/>
      <c r="AG36" s="167"/>
      <c r="AH36" s="170"/>
      <c r="AI36" s="148"/>
      <c r="AJ36" s="148"/>
      <c r="AK36" s="175"/>
      <c r="AL36" s="148"/>
      <c r="AM36" s="148"/>
      <c r="AN36" s="175"/>
      <c r="AO36" s="148"/>
      <c r="AP36" s="148"/>
      <c r="AQ36" s="173"/>
      <c r="AR36" s="178"/>
      <c r="AS36" s="144"/>
    </row>
    <row r="37" spans="1:45" ht="74.25" customHeight="1">
      <c r="A37" s="157"/>
      <c r="B37" s="151" t="s">
        <v>301</v>
      </c>
      <c r="C37" s="5" t="s">
        <v>302</v>
      </c>
      <c r="D37" s="5" t="s">
        <v>268</v>
      </c>
      <c r="E37" s="9">
        <v>1</v>
      </c>
      <c r="F37" s="9">
        <v>1080</v>
      </c>
      <c r="G37" s="9">
        <v>4</v>
      </c>
      <c r="H37" s="164">
        <f t="shared" si="0"/>
        <v>4320</v>
      </c>
      <c r="I37" s="9">
        <v>1</v>
      </c>
      <c r="J37" s="9">
        <v>991</v>
      </c>
      <c r="K37" s="9">
        <v>4</v>
      </c>
      <c r="L37" s="164">
        <f t="shared" si="1"/>
        <v>3964</v>
      </c>
      <c r="M37" s="5">
        <v>1</v>
      </c>
      <c r="N37" s="9">
        <v>1080</v>
      </c>
      <c r="O37" s="9">
        <v>4</v>
      </c>
      <c r="P37" s="164">
        <f t="shared" si="2"/>
        <v>4320</v>
      </c>
      <c r="Q37" s="9">
        <v>33</v>
      </c>
      <c r="R37" s="145">
        <v>953</v>
      </c>
      <c r="S37" s="9">
        <v>4</v>
      </c>
      <c r="T37" s="164">
        <f t="shared" si="3"/>
        <v>125796</v>
      </c>
      <c r="U37" s="9">
        <v>6</v>
      </c>
      <c r="V37" s="146">
        <v>661</v>
      </c>
      <c r="W37" s="5">
        <v>3</v>
      </c>
      <c r="X37" s="5">
        <v>4</v>
      </c>
      <c r="Y37" s="164">
        <f t="shared" si="4"/>
        <v>15864</v>
      </c>
      <c r="Z37" s="9">
        <v>1</v>
      </c>
      <c r="AA37" s="5">
        <v>661</v>
      </c>
      <c r="AB37" s="9">
        <v>4</v>
      </c>
      <c r="AC37" s="164">
        <f t="shared" si="5"/>
        <v>2644</v>
      </c>
      <c r="AD37" s="9"/>
      <c r="AE37" s="161"/>
      <c r="AF37" s="161"/>
      <c r="AG37" s="167">
        <f t="shared" si="6"/>
        <v>0</v>
      </c>
      <c r="AH37" s="170">
        <f t="shared" si="7"/>
        <v>156908</v>
      </c>
      <c r="AI37" s="148">
        <v>130</v>
      </c>
      <c r="AJ37" s="148">
        <v>50</v>
      </c>
      <c r="AK37" s="175">
        <f t="shared" si="8"/>
        <v>6500</v>
      </c>
      <c r="AL37" s="148">
        <v>114</v>
      </c>
      <c r="AM37" s="148">
        <v>300</v>
      </c>
      <c r="AN37" s="175">
        <f t="shared" si="9"/>
        <v>34200</v>
      </c>
      <c r="AO37" s="148">
        <v>3</v>
      </c>
      <c r="AP37" s="148">
        <v>7000</v>
      </c>
      <c r="AQ37" s="173">
        <f t="shared" si="10"/>
        <v>21000</v>
      </c>
      <c r="AR37" s="178">
        <f t="shared" si="11"/>
        <v>61700</v>
      </c>
      <c r="AS37" s="144">
        <f t="shared" si="12"/>
        <v>218608</v>
      </c>
    </row>
    <row r="38" spans="1:45" ht="18">
      <c r="A38" s="284" t="s">
        <v>247</v>
      </c>
      <c r="B38" s="285"/>
      <c r="C38" s="9"/>
      <c r="D38" s="5"/>
      <c r="E38" s="5"/>
      <c r="F38" s="5"/>
      <c r="G38" s="5"/>
      <c r="H38" s="164"/>
      <c r="I38" s="5"/>
      <c r="J38" s="5"/>
      <c r="K38" s="5"/>
      <c r="L38" s="164"/>
      <c r="M38" s="5"/>
      <c r="N38" s="145"/>
      <c r="O38" s="5"/>
      <c r="P38" s="164"/>
      <c r="Q38" s="5"/>
      <c r="R38" s="145"/>
      <c r="S38" s="146"/>
      <c r="T38" s="164"/>
      <c r="U38" s="146"/>
      <c r="V38" s="146"/>
      <c r="W38" s="5"/>
      <c r="X38" s="5"/>
      <c r="Y38" s="164"/>
      <c r="Z38" s="5"/>
      <c r="AA38" s="5"/>
      <c r="AB38" s="9"/>
      <c r="AC38" s="164"/>
      <c r="AD38" s="5"/>
      <c r="AE38" s="9"/>
      <c r="AF38" s="147"/>
      <c r="AG38" s="167"/>
      <c r="AH38" s="170"/>
      <c r="AI38" s="148"/>
      <c r="AJ38" s="148"/>
      <c r="AK38" s="175"/>
      <c r="AL38" s="148"/>
      <c r="AM38" s="148"/>
      <c r="AN38" s="175"/>
      <c r="AO38" s="148"/>
      <c r="AP38" s="148"/>
      <c r="AQ38" s="173"/>
      <c r="AR38" s="178"/>
      <c r="AS38" s="144"/>
    </row>
    <row r="39" spans="1:45" ht="72" customHeight="1">
      <c r="A39" s="148" t="s">
        <v>5</v>
      </c>
      <c r="B39" s="7" t="s">
        <v>303</v>
      </c>
      <c r="C39" s="5" t="s">
        <v>304</v>
      </c>
      <c r="D39" s="5" t="s">
        <v>38</v>
      </c>
      <c r="E39" s="9">
        <v>1</v>
      </c>
      <c r="F39" s="9">
        <v>850</v>
      </c>
      <c r="G39" s="9">
        <v>3</v>
      </c>
      <c r="H39" s="164">
        <f t="shared" si="0"/>
        <v>2550</v>
      </c>
      <c r="I39" s="9">
        <v>1</v>
      </c>
      <c r="J39" s="9">
        <v>780</v>
      </c>
      <c r="K39" s="9">
        <v>3</v>
      </c>
      <c r="L39" s="164">
        <f t="shared" si="1"/>
        <v>2340</v>
      </c>
      <c r="M39" s="9">
        <v>1</v>
      </c>
      <c r="N39" s="9">
        <v>850</v>
      </c>
      <c r="O39" s="9">
        <v>3</v>
      </c>
      <c r="P39" s="164">
        <f t="shared" si="2"/>
        <v>2550</v>
      </c>
      <c r="Q39" s="9">
        <v>7</v>
      </c>
      <c r="R39" s="9">
        <v>600</v>
      </c>
      <c r="S39" s="9">
        <v>3</v>
      </c>
      <c r="T39" s="164">
        <f t="shared" si="3"/>
        <v>12600</v>
      </c>
      <c r="U39" s="9">
        <v>1</v>
      </c>
      <c r="V39" s="9">
        <v>500</v>
      </c>
      <c r="W39" s="9">
        <v>3</v>
      </c>
      <c r="X39" s="9">
        <v>3</v>
      </c>
      <c r="Y39" s="164">
        <f t="shared" si="4"/>
        <v>1500</v>
      </c>
      <c r="Z39" s="9">
        <v>1</v>
      </c>
      <c r="AA39" s="9">
        <v>500</v>
      </c>
      <c r="AB39" s="9">
        <v>3</v>
      </c>
      <c r="AC39" s="164">
        <f t="shared" si="5"/>
        <v>1500</v>
      </c>
      <c r="AD39" s="9">
        <v>2</v>
      </c>
      <c r="AE39" s="9">
        <v>400</v>
      </c>
      <c r="AF39" s="9">
        <v>3</v>
      </c>
      <c r="AG39" s="167">
        <f t="shared" si="6"/>
        <v>2400</v>
      </c>
      <c r="AH39" s="170">
        <f t="shared" si="7"/>
        <v>25440</v>
      </c>
      <c r="AI39" s="9">
        <v>100</v>
      </c>
      <c r="AJ39" s="9">
        <v>30</v>
      </c>
      <c r="AK39" s="175">
        <f t="shared" si="8"/>
        <v>3000</v>
      </c>
      <c r="AL39" s="9">
        <v>96</v>
      </c>
      <c r="AM39" s="9">
        <v>300</v>
      </c>
      <c r="AN39" s="175">
        <f t="shared" si="9"/>
        <v>28800</v>
      </c>
      <c r="AO39" s="9">
        <v>4</v>
      </c>
      <c r="AP39" s="9">
        <v>1500</v>
      </c>
      <c r="AQ39" s="173">
        <f t="shared" si="10"/>
        <v>6000</v>
      </c>
      <c r="AR39" s="178">
        <f t="shared" si="11"/>
        <v>37800</v>
      </c>
      <c r="AS39" s="144">
        <f t="shared" si="12"/>
        <v>63240</v>
      </c>
    </row>
    <row r="40" spans="1:45" ht="18">
      <c r="A40" s="284" t="s">
        <v>248</v>
      </c>
      <c r="B40" s="285"/>
      <c r="C40" s="9"/>
      <c r="D40" s="5"/>
      <c r="E40" s="5"/>
      <c r="F40" s="5"/>
      <c r="G40" s="5"/>
      <c r="H40" s="164"/>
      <c r="I40" s="5"/>
      <c r="J40" s="5"/>
      <c r="K40" s="5"/>
      <c r="L40" s="164"/>
      <c r="M40" s="5"/>
      <c r="N40" s="145"/>
      <c r="O40" s="5"/>
      <c r="P40" s="164"/>
      <c r="Q40" s="5"/>
      <c r="R40" s="145"/>
      <c r="S40" s="146"/>
      <c r="T40" s="164"/>
      <c r="U40" s="146"/>
      <c r="V40" s="146"/>
      <c r="W40" s="5"/>
      <c r="X40" s="5"/>
      <c r="Y40" s="164"/>
      <c r="Z40" s="5"/>
      <c r="AA40" s="5"/>
      <c r="AB40" s="9"/>
      <c r="AC40" s="164"/>
      <c r="AD40" s="5"/>
      <c r="AE40" s="292"/>
      <c r="AF40" s="293"/>
      <c r="AG40" s="167"/>
      <c r="AH40" s="170"/>
      <c r="AI40" s="148"/>
      <c r="AJ40" s="148"/>
      <c r="AK40" s="175"/>
      <c r="AL40" s="148"/>
      <c r="AM40" s="148"/>
      <c r="AN40" s="175"/>
      <c r="AO40" s="148"/>
      <c r="AP40" s="148"/>
      <c r="AQ40" s="173"/>
      <c r="AR40" s="178"/>
      <c r="AS40" s="144"/>
    </row>
    <row r="41" spans="1:45" ht="36">
      <c r="A41" s="148" t="s">
        <v>5</v>
      </c>
      <c r="B41" s="7" t="s">
        <v>305</v>
      </c>
      <c r="C41" s="5" t="s">
        <v>306</v>
      </c>
      <c r="D41" s="5" t="s">
        <v>57</v>
      </c>
      <c r="E41" s="9">
        <v>1</v>
      </c>
      <c r="F41" s="9">
        <v>850</v>
      </c>
      <c r="G41" s="9">
        <v>2</v>
      </c>
      <c r="H41" s="164">
        <f t="shared" si="0"/>
        <v>1700</v>
      </c>
      <c r="I41" s="9">
        <v>1</v>
      </c>
      <c r="J41" s="9">
        <v>780</v>
      </c>
      <c r="K41" s="9">
        <v>2</v>
      </c>
      <c r="L41" s="164">
        <f t="shared" si="1"/>
        <v>1560</v>
      </c>
      <c r="M41" s="9">
        <v>1</v>
      </c>
      <c r="N41" s="9">
        <v>850</v>
      </c>
      <c r="O41" s="9">
        <v>2</v>
      </c>
      <c r="P41" s="164">
        <f t="shared" si="2"/>
        <v>1700</v>
      </c>
      <c r="Q41" s="9">
        <v>10</v>
      </c>
      <c r="R41" s="9">
        <v>600</v>
      </c>
      <c r="S41" s="9">
        <v>2</v>
      </c>
      <c r="T41" s="164">
        <f t="shared" si="3"/>
        <v>12000</v>
      </c>
      <c r="U41" s="9">
        <v>1</v>
      </c>
      <c r="V41" s="9">
        <v>500</v>
      </c>
      <c r="W41" s="9">
        <v>2</v>
      </c>
      <c r="X41" s="9">
        <v>2</v>
      </c>
      <c r="Y41" s="164">
        <f t="shared" si="4"/>
        <v>1000</v>
      </c>
      <c r="Z41" s="9">
        <v>2</v>
      </c>
      <c r="AA41" s="9">
        <v>500</v>
      </c>
      <c r="AB41" s="9">
        <v>2</v>
      </c>
      <c r="AC41" s="164">
        <f t="shared" si="5"/>
        <v>2000</v>
      </c>
      <c r="AD41" s="9">
        <v>2</v>
      </c>
      <c r="AE41" s="9">
        <v>400</v>
      </c>
      <c r="AF41" s="9">
        <v>2</v>
      </c>
      <c r="AG41" s="167">
        <f t="shared" si="6"/>
        <v>1600</v>
      </c>
      <c r="AH41" s="170">
        <f t="shared" si="7"/>
        <v>21560</v>
      </c>
      <c r="AI41" s="9">
        <v>100</v>
      </c>
      <c r="AJ41" s="9">
        <v>30</v>
      </c>
      <c r="AK41" s="175">
        <f t="shared" si="8"/>
        <v>3000</v>
      </c>
      <c r="AL41" s="9">
        <v>140</v>
      </c>
      <c r="AM41" s="9">
        <v>300</v>
      </c>
      <c r="AN41" s="175">
        <f t="shared" si="9"/>
        <v>42000</v>
      </c>
      <c r="AO41" s="9">
        <v>3</v>
      </c>
      <c r="AP41" s="9">
        <v>1500</v>
      </c>
      <c r="AQ41" s="173">
        <f t="shared" si="10"/>
        <v>4500</v>
      </c>
      <c r="AR41" s="178">
        <f t="shared" si="11"/>
        <v>49500</v>
      </c>
      <c r="AS41" s="144">
        <f t="shared" si="12"/>
        <v>71060</v>
      </c>
    </row>
    <row r="42" spans="1:45" ht="18">
      <c r="A42" s="284" t="s">
        <v>249</v>
      </c>
      <c r="B42" s="285"/>
      <c r="C42" s="9"/>
      <c r="D42" s="5"/>
      <c r="E42" s="9"/>
      <c r="F42" s="9"/>
      <c r="G42" s="9"/>
      <c r="H42" s="164"/>
      <c r="I42" s="9"/>
      <c r="J42" s="9"/>
      <c r="K42" s="9"/>
      <c r="L42" s="164"/>
      <c r="M42" s="5"/>
      <c r="N42" s="9"/>
      <c r="O42" s="9"/>
      <c r="P42" s="164"/>
      <c r="Q42" s="9"/>
      <c r="R42" s="145"/>
      <c r="S42" s="9"/>
      <c r="T42" s="164"/>
      <c r="U42" s="9"/>
      <c r="V42" s="146"/>
      <c r="W42" s="5"/>
      <c r="X42" s="5"/>
      <c r="Y42" s="164"/>
      <c r="Z42" s="9"/>
      <c r="AA42" s="5"/>
      <c r="AB42" s="9"/>
      <c r="AC42" s="164"/>
      <c r="AD42" s="9"/>
      <c r="AE42" s="9"/>
      <c r="AF42" s="147"/>
      <c r="AG42" s="167"/>
      <c r="AH42" s="170"/>
      <c r="AI42" s="148"/>
      <c r="AJ42" s="148"/>
      <c r="AK42" s="175"/>
      <c r="AL42" s="148"/>
      <c r="AM42" s="148"/>
      <c r="AN42" s="175"/>
      <c r="AO42" s="148"/>
      <c r="AP42" s="148"/>
      <c r="AQ42" s="173"/>
      <c r="AR42" s="178"/>
      <c r="AS42" s="144"/>
    </row>
    <row r="43" spans="1:45" ht="59.25" customHeight="1">
      <c r="A43" s="148" t="s">
        <v>5</v>
      </c>
      <c r="B43" s="7" t="s">
        <v>307</v>
      </c>
      <c r="C43" s="5" t="s">
        <v>308</v>
      </c>
      <c r="D43" s="5" t="s">
        <v>309</v>
      </c>
      <c r="E43" s="9">
        <v>1</v>
      </c>
      <c r="F43" s="9">
        <v>850</v>
      </c>
      <c r="G43" s="9">
        <v>3</v>
      </c>
      <c r="H43" s="164">
        <f t="shared" si="0"/>
        <v>2550</v>
      </c>
      <c r="I43" s="9">
        <v>1</v>
      </c>
      <c r="J43" s="9">
        <v>780</v>
      </c>
      <c r="K43" s="9">
        <v>3</v>
      </c>
      <c r="L43" s="164">
        <f t="shared" si="1"/>
        <v>2340</v>
      </c>
      <c r="M43" s="9">
        <v>1</v>
      </c>
      <c r="N43" s="9">
        <v>850</v>
      </c>
      <c r="O43" s="9">
        <v>3</v>
      </c>
      <c r="P43" s="164">
        <f t="shared" si="2"/>
        <v>2550</v>
      </c>
      <c r="Q43" s="9">
        <v>13</v>
      </c>
      <c r="R43" s="9">
        <v>600</v>
      </c>
      <c r="S43" s="9">
        <v>3</v>
      </c>
      <c r="T43" s="164">
        <f t="shared" si="3"/>
        <v>23400</v>
      </c>
      <c r="U43" s="9">
        <v>1</v>
      </c>
      <c r="V43" s="9">
        <v>500</v>
      </c>
      <c r="W43" s="9">
        <v>3</v>
      </c>
      <c r="X43" s="9">
        <v>3</v>
      </c>
      <c r="Y43" s="164">
        <f t="shared" si="4"/>
        <v>1500</v>
      </c>
      <c r="Z43" s="9">
        <v>1</v>
      </c>
      <c r="AA43" s="9">
        <v>500</v>
      </c>
      <c r="AB43" s="9">
        <v>3</v>
      </c>
      <c r="AC43" s="164">
        <f t="shared" si="5"/>
        <v>1500</v>
      </c>
      <c r="AD43" s="9">
        <v>2</v>
      </c>
      <c r="AE43" s="9">
        <v>400</v>
      </c>
      <c r="AF43" s="9">
        <v>3</v>
      </c>
      <c r="AG43" s="167">
        <f t="shared" si="6"/>
        <v>2400</v>
      </c>
      <c r="AH43" s="170">
        <f t="shared" si="7"/>
        <v>36240</v>
      </c>
      <c r="AI43" s="9">
        <v>60</v>
      </c>
      <c r="AJ43" s="9">
        <v>30</v>
      </c>
      <c r="AK43" s="175">
        <f t="shared" si="8"/>
        <v>1800</v>
      </c>
      <c r="AL43" s="9">
        <v>54</v>
      </c>
      <c r="AM43" s="9">
        <v>300</v>
      </c>
      <c r="AN43" s="175">
        <f t="shared" si="9"/>
        <v>16200</v>
      </c>
      <c r="AO43" s="9"/>
      <c r="AP43" s="9">
        <v>1500</v>
      </c>
      <c r="AQ43" s="173">
        <f t="shared" si="10"/>
        <v>0</v>
      </c>
      <c r="AR43" s="178">
        <f t="shared" si="11"/>
        <v>18000</v>
      </c>
      <c r="AS43" s="144">
        <f t="shared" si="12"/>
        <v>54240</v>
      </c>
    </row>
    <row r="44" spans="1:45" ht="18">
      <c r="A44" s="284" t="s">
        <v>250</v>
      </c>
      <c r="B44" s="285"/>
      <c r="C44" s="9"/>
      <c r="D44" s="5"/>
      <c r="E44" s="5"/>
      <c r="F44" s="5"/>
      <c r="G44" s="5"/>
      <c r="H44" s="164"/>
      <c r="I44" s="5"/>
      <c r="J44" s="5"/>
      <c r="K44" s="5"/>
      <c r="L44" s="164"/>
      <c r="M44" s="5"/>
      <c r="N44" s="9"/>
      <c r="O44" s="5"/>
      <c r="P44" s="164"/>
      <c r="Q44" s="5"/>
      <c r="R44" s="145"/>
      <c r="S44" s="146"/>
      <c r="T44" s="164"/>
      <c r="U44" s="146"/>
      <c r="V44" s="146"/>
      <c r="W44" s="5"/>
      <c r="X44" s="5"/>
      <c r="Y44" s="164"/>
      <c r="Z44" s="5"/>
      <c r="AA44" s="5"/>
      <c r="AB44" s="9"/>
      <c r="AC44" s="164"/>
      <c r="AD44" s="5"/>
      <c r="AE44" s="9"/>
      <c r="AF44" s="147"/>
      <c r="AG44" s="167"/>
      <c r="AH44" s="170"/>
      <c r="AI44" s="148"/>
      <c r="AJ44" s="148"/>
      <c r="AK44" s="175"/>
      <c r="AL44" s="148"/>
      <c r="AM44" s="148"/>
      <c r="AN44" s="175"/>
      <c r="AO44" s="148"/>
      <c r="AP44" s="148"/>
      <c r="AQ44" s="173"/>
      <c r="AR44" s="178"/>
      <c r="AS44" s="144"/>
    </row>
    <row r="45" spans="1:45" ht="42.75" customHeight="1">
      <c r="A45" s="148" t="s">
        <v>5</v>
      </c>
      <c r="B45" s="7" t="s">
        <v>29</v>
      </c>
      <c r="C45" s="5" t="s">
        <v>59</v>
      </c>
      <c r="D45" s="5" t="s">
        <v>58</v>
      </c>
      <c r="E45" s="9">
        <v>1</v>
      </c>
      <c r="F45" s="9">
        <v>850</v>
      </c>
      <c r="G45" s="9">
        <v>4</v>
      </c>
      <c r="H45" s="164">
        <f t="shared" si="0"/>
        <v>3400</v>
      </c>
      <c r="I45" s="9">
        <v>1</v>
      </c>
      <c r="J45" s="9">
        <v>780</v>
      </c>
      <c r="K45" s="9">
        <v>4</v>
      </c>
      <c r="L45" s="164">
        <f t="shared" si="1"/>
        <v>3120</v>
      </c>
      <c r="M45" s="9">
        <v>1</v>
      </c>
      <c r="N45" s="9">
        <v>850</v>
      </c>
      <c r="O45" s="9">
        <v>4</v>
      </c>
      <c r="P45" s="164">
        <f t="shared" si="2"/>
        <v>3400</v>
      </c>
      <c r="Q45" s="9">
        <v>6</v>
      </c>
      <c r="R45" s="9">
        <v>600</v>
      </c>
      <c r="S45" s="9">
        <v>4</v>
      </c>
      <c r="T45" s="164">
        <f t="shared" si="3"/>
        <v>14400</v>
      </c>
      <c r="U45" s="9">
        <v>1</v>
      </c>
      <c r="V45" s="9">
        <v>500</v>
      </c>
      <c r="W45" s="9">
        <v>4</v>
      </c>
      <c r="X45" s="9">
        <v>4</v>
      </c>
      <c r="Y45" s="164">
        <f t="shared" si="4"/>
        <v>2000</v>
      </c>
      <c r="Z45" s="9">
        <v>1</v>
      </c>
      <c r="AA45" s="9">
        <v>500</v>
      </c>
      <c r="AB45" s="9">
        <v>4</v>
      </c>
      <c r="AC45" s="164">
        <f t="shared" si="5"/>
        <v>2000</v>
      </c>
      <c r="AD45" s="9">
        <v>2</v>
      </c>
      <c r="AE45" s="9">
        <v>400</v>
      </c>
      <c r="AF45" s="9">
        <v>4</v>
      </c>
      <c r="AG45" s="167">
        <f t="shared" si="6"/>
        <v>3200</v>
      </c>
      <c r="AH45" s="170">
        <f t="shared" si="7"/>
        <v>31520</v>
      </c>
      <c r="AI45" s="9">
        <v>200</v>
      </c>
      <c r="AJ45" s="9">
        <v>30</v>
      </c>
      <c r="AK45" s="175">
        <f t="shared" si="8"/>
        <v>6000</v>
      </c>
      <c r="AL45" s="9">
        <v>192</v>
      </c>
      <c r="AM45" s="9">
        <v>300</v>
      </c>
      <c r="AN45" s="175">
        <f t="shared" si="9"/>
        <v>57600</v>
      </c>
      <c r="AO45" s="9">
        <v>12</v>
      </c>
      <c r="AP45" s="9">
        <v>1500</v>
      </c>
      <c r="AQ45" s="173">
        <f t="shared" si="10"/>
        <v>18000</v>
      </c>
      <c r="AR45" s="178">
        <f t="shared" si="11"/>
        <v>81600</v>
      </c>
      <c r="AS45" s="144">
        <f t="shared" si="12"/>
        <v>113120</v>
      </c>
    </row>
    <row r="46" spans="1:45" ht="18">
      <c r="A46" s="284" t="s">
        <v>251</v>
      </c>
      <c r="B46" s="285"/>
      <c r="C46" s="9"/>
      <c r="D46" s="5"/>
      <c r="E46" s="5"/>
      <c r="F46" s="5"/>
      <c r="G46" s="5"/>
      <c r="H46" s="164"/>
      <c r="I46" s="5"/>
      <c r="J46" s="5"/>
      <c r="K46" s="5"/>
      <c r="L46" s="164"/>
      <c r="M46" s="5"/>
      <c r="N46" s="145"/>
      <c r="O46" s="5"/>
      <c r="P46" s="164"/>
      <c r="Q46" s="5"/>
      <c r="R46" s="145"/>
      <c r="S46" s="146"/>
      <c r="T46" s="164"/>
      <c r="U46" s="146"/>
      <c r="V46" s="146"/>
      <c r="W46" s="5"/>
      <c r="X46" s="5"/>
      <c r="Y46" s="164"/>
      <c r="Z46" s="5"/>
      <c r="AA46" s="5"/>
      <c r="AB46" s="9"/>
      <c r="AC46" s="164"/>
      <c r="AD46" s="5"/>
      <c r="AE46" s="9"/>
      <c r="AF46" s="147"/>
      <c r="AG46" s="167"/>
      <c r="AH46" s="170"/>
      <c r="AI46" s="148"/>
      <c r="AJ46" s="148"/>
      <c r="AK46" s="175"/>
      <c r="AL46" s="148"/>
      <c r="AM46" s="148"/>
      <c r="AN46" s="175"/>
      <c r="AO46" s="148"/>
      <c r="AP46" s="148"/>
      <c r="AQ46" s="173"/>
      <c r="AR46" s="178"/>
      <c r="AS46" s="144"/>
    </row>
    <row r="47" spans="1:45" ht="71.25" customHeight="1">
      <c r="A47" s="148" t="s">
        <v>5</v>
      </c>
      <c r="B47" s="7" t="s">
        <v>40</v>
      </c>
      <c r="C47" s="5" t="s">
        <v>330</v>
      </c>
      <c r="D47" s="5" t="s">
        <v>60</v>
      </c>
      <c r="E47" s="9">
        <v>1</v>
      </c>
      <c r="F47" s="9">
        <v>850</v>
      </c>
      <c r="G47" s="9">
        <v>5</v>
      </c>
      <c r="H47" s="164">
        <f t="shared" si="0"/>
        <v>4250</v>
      </c>
      <c r="I47" s="9">
        <v>1</v>
      </c>
      <c r="J47" s="9">
        <v>780</v>
      </c>
      <c r="K47" s="9">
        <v>5</v>
      </c>
      <c r="L47" s="164">
        <f t="shared" si="1"/>
        <v>3900</v>
      </c>
      <c r="M47" s="9">
        <v>1</v>
      </c>
      <c r="N47" s="9">
        <v>850</v>
      </c>
      <c r="O47" s="9">
        <v>5</v>
      </c>
      <c r="P47" s="164">
        <f t="shared" si="2"/>
        <v>4250</v>
      </c>
      <c r="Q47" s="9">
        <v>6</v>
      </c>
      <c r="R47" s="9">
        <v>600</v>
      </c>
      <c r="S47" s="9">
        <v>5</v>
      </c>
      <c r="T47" s="164">
        <f t="shared" si="3"/>
        <v>18000</v>
      </c>
      <c r="U47" s="9">
        <v>1</v>
      </c>
      <c r="V47" s="9">
        <v>500</v>
      </c>
      <c r="W47" s="9">
        <v>5</v>
      </c>
      <c r="X47" s="9">
        <v>5</v>
      </c>
      <c r="Y47" s="164">
        <f t="shared" si="4"/>
        <v>2500</v>
      </c>
      <c r="Z47" s="9">
        <v>1</v>
      </c>
      <c r="AA47" s="9">
        <v>500</v>
      </c>
      <c r="AB47" s="9">
        <v>5</v>
      </c>
      <c r="AC47" s="164">
        <f t="shared" si="5"/>
        <v>2500</v>
      </c>
      <c r="AD47" s="9">
        <v>2</v>
      </c>
      <c r="AE47" s="9">
        <v>400</v>
      </c>
      <c r="AF47" s="9">
        <v>5</v>
      </c>
      <c r="AG47" s="167">
        <f t="shared" si="6"/>
        <v>4000</v>
      </c>
      <c r="AH47" s="170">
        <f t="shared" si="7"/>
        <v>39400</v>
      </c>
      <c r="AI47" s="9">
        <v>140</v>
      </c>
      <c r="AJ47" s="9">
        <v>30</v>
      </c>
      <c r="AK47" s="175">
        <f t="shared" si="8"/>
        <v>4200</v>
      </c>
      <c r="AL47" s="9">
        <v>108</v>
      </c>
      <c r="AM47" s="9">
        <v>300</v>
      </c>
      <c r="AN47" s="175">
        <f t="shared" si="9"/>
        <v>32400</v>
      </c>
      <c r="AO47" s="9">
        <v>3</v>
      </c>
      <c r="AP47" s="9">
        <v>1500</v>
      </c>
      <c r="AQ47" s="173">
        <f t="shared" si="10"/>
        <v>4500</v>
      </c>
      <c r="AR47" s="178">
        <f t="shared" si="11"/>
        <v>41100</v>
      </c>
      <c r="AS47" s="144">
        <f t="shared" si="12"/>
        <v>80500</v>
      </c>
    </row>
    <row r="48" spans="1:45" ht="18">
      <c r="A48" s="284" t="s">
        <v>252</v>
      </c>
      <c r="B48" s="285"/>
      <c r="C48" s="9"/>
      <c r="D48" s="5"/>
      <c r="E48" s="5"/>
      <c r="F48" s="5"/>
      <c r="G48" s="5"/>
      <c r="H48" s="164"/>
      <c r="I48" s="5"/>
      <c r="J48" s="5"/>
      <c r="K48" s="5"/>
      <c r="L48" s="164"/>
      <c r="M48" s="5"/>
      <c r="N48" s="145"/>
      <c r="O48" s="5"/>
      <c r="P48" s="164"/>
      <c r="Q48" s="5"/>
      <c r="R48" s="145"/>
      <c r="S48" s="146"/>
      <c r="T48" s="164"/>
      <c r="U48" s="146"/>
      <c r="V48" s="146"/>
      <c r="W48" s="5"/>
      <c r="X48" s="5"/>
      <c r="Y48" s="164"/>
      <c r="Z48" s="5"/>
      <c r="AA48" s="5"/>
      <c r="AB48" s="9"/>
      <c r="AC48" s="164"/>
      <c r="AD48" s="5"/>
      <c r="AE48" s="9"/>
      <c r="AF48" s="147"/>
      <c r="AG48" s="167"/>
      <c r="AH48" s="170"/>
      <c r="AI48" s="148"/>
      <c r="AJ48" s="148"/>
      <c r="AK48" s="175"/>
      <c r="AL48" s="148"/>
      <c r="AM48" s="148"/>
      <c r="AN48" s="175"/>
      <c r="AO48" s="148"/>
      <c r="AP48" s="148"/>
      <c r="AQ48" s="173"/>
      <c r="AR48" s="178"/>
      <c r="AS48" s="144"/>
    </row>
    <row r="49" spans="1:45" ht="72" customHeight="1">
      <c r="A49" s="148" t="s">
        <v>5</v>
      </c>
      <c r="B49" s="7" t="s">
        <v>310</v>
      </c>
      <c r="C49" s="5" t="s">
        <v>311</v>
      </c>
      <c r="D49" s="5" t="s">
        <v>60</v>
      </c>
      <c r="E49" s="9">
        <v>1</v>
      </c>
      <c r="F49" s="9">
        <v>850</v>
      </c>
      <c r="G49" s="9">
        <v>6</v>
      </c>
      <c r="H49" s="164">
        <f t="shared" si="0"/>
        <v>5100</v>
      </c>
      <c r="I49" s="9">
        <v>1</v>
      </c>
      <c r="J49" s="9">
        <v>780</v>
      </c>
      <c r="K49" s="9">
        <v>6</v>
      </c>
      <c r="L49" s="164">
        <f t="shared" si="1"/>
        <v>4680</v>
      </c>
      <c r="M49" s="9">
        <v>1</v>
      </c>
      <c r="N49" s="9">
        <v>850</v>
      </c>
      <c r="O49" s="9">
        <v>6</v>
      </c>
      <c r="P49" s="164">
        <f t="shared" si="2"/>
        <v>5100</v>
      </c>
      <c r="Q49" s="9">
        <v>11</v>
      </c>
      <c r="R49" s="9">
        <v>600</v>
      </c>
      <c r="S49" s="9">
        <v>6</v>
      </c>
      <c r="T49" s="164">
        <f t="shared" si="3"/>
        <v>39600</v>
      </c>
      <c r="U49" s="9">
        <v>2</v>
      </c>
      <c r="V49" s="9">
        <v>500</v>
      </c>
      <c r="W49" s="9">
        <v>6</v>
      </c>
      <c r="X49" s="9">
        <v>6</v>
      </c>
      <c r="Y49" s="164">
        <f t="shared" si="4"/>
        <v>6000</v>
      </c>
      <c r="Z49" s="9">
        <v>2</v>
      </c>
      <c r="AA49" s="9">
        <v>500</v>
      </c>
      <c r="AB49" s="9">
        <v>6</v>
      </c>
      <c r="AC49" s="164">
        <f t="shared" si="5"/>
        <v>6000</v>
      </c>
      <c r="AD49" s="9">
        <v>4</v>
      </c>
      <c r="AE49" s="9">
        <v>400</v>
      </c>
      <c r="AF49" s="9">
        <v>6</v>
      </c>
      <c r="AG49" s="167">
        <f t="shared" si="6"/>
        <v>9600</v>
      </c>
      <c r="AH49" s="170">
        <f t="shared" si="7"/>
        <v>76080</v>
      </c>
      <c r="AI49" s="9">
        <v>140</v>
      </c>
      <c r="AJ49" s="9">
        <v>30</v>
      </c>
      <c r="AK49" s="175">
        <f t="shared" si="8"/>
        <v>4200</v>
      </c>
      <c r="AL49" s="9">
        <v>120</v>
      </c>
      <c r="AM49" s="9">
        <v>300</v>
      </c>
      <c r="AN49" s="175">
        <f t="shared" si="9"/>
        <v>36000</v>
      </c>
      <c r="AO49" s="9">
        <v>3</v>
      </c>
      <c r="AP49" s="9">
        <v>1500</v>
      </c>
      <c r="AQ49" s="173">
        <f t="shared" si="10"/>
        <v>4500</v>
      </c>
      <c r="AR49" s="178">
        <f t="shared" si="11"/>
        <v>44700</v>
      </c>
      <c r="AS49" s="144">
        <f t="shared" si="12"/>
        <v>120780</v>
      </c>
    </row>
    <row r="50" spans="1:45" ht="18">
      <c r="A50" s="284" t="s">
        <v>253</v>
      </c>
      <c r="B50" s="285"/>
      <c r="C50" s="9"/>
      <c r="D50" s="5"/>
      <c r="E50" s="5"/>
      <c r="F50" s="5"/>
      <c r="G50" s="5"/>
      <c r="H50" s="164"/>
      <c r="I50" s="5"/>
      <c r="J50" s="5"/>
      <c r="K50" s="5"/>
      <c r="L50" s="164"/>
      <c r="M50" s="5"/>
      <c r="N50" s="145"/>
      <c r="O50" s="5"/>
      <c r="P50" s="164"/>
      <c r="Q50" s="5"/>
      <c r="R50" s="145"/>
      <c r="S50" s="146"/>
      <c r="T50" s="164"/>
      <c r="U50" s="146"/>
      <c r="V50" s="146"/>
      <c r="W50" s="5"/>
      <c r="X50" s="5"/>
      <c r="Y50" s="164"/>
      <c r="Z50" s="5"/>
      <c r="AA50" s="5"/>
      <c r="AB50" s="9"/>
      <c r="AC50" s="164"/>
      <c r="AD50" s="5"/>
      <c r="AE50" s="9"/>
      <c r="AF50" s="147"/>
      <c r="AG50" s="167"/>
      <c r="AH50" s="170"/>
      <c r="AI50" s="148"/>
      <c r="AJ50" s="148"/>
      <c r="AK50" s="175"/>
      <c r="AL50" s="148"/>
      <c r="AM50" s="148"/>
      <c r="AN50" s="175"/>
      <c r="AO50" s="148"/>
      <c r="AP50" s="148"/>
      <c r="AQ50" s="173"/>
      <c r="AR50" s="178"/>
      <c r="AS50" s="144"/>
    </row>
    <row r="51" spans="1:45" ht="58.5" customHeight="1">
      <c r="A51" s="148" t="s">
        <v>5</v>
      </c>
      <c r="B51" s="7" t="s">
        <v>39</v>
      </c>
      <c r="C51" s="5" t="s">
        <v>62</v>
      </c>
      <c r="D51" s="5" t="s">
        <v>34</v>
      </c>
      <c r="E51" s="9">
        <v>1</v>
      </c>
      <c r="F51" s="9">
        <v>850</v>
      </c>
      <c r="G51" s="9">
        <v>3</v>
      </c>
      <c r="H51" s="164">
        <f t="shared" si="0"/>
        <v>2550</v>
      </c>
      <c r="I51" s="9">
        <v>1</v>
      </c>
      <c r="J51" s="9">
        <v>780</v>
      </c>
      <c r="K51" s="9">
        <v>3</v>
      </c>
      <c r="L51" s="164">
        <f t="shared" si="1"/>
        <v>2340</v>
      </c>
      <c r="M51" s="9">
        <v>1</v>
      </c>
      <c r="N51" s="9">
        <v>850</v>
      </c>
      <c r="O51" s="9">
        <v>3</v>
      </c>
      <c r="P51" s="164">
        <f t="shared" si="2"/>
        <v>2550</v>
      </c>
      <c r="Q51" s="9">
        <v>6</v>
      </c>
      <c r="R51" s="9">
        <v>600</v>
      </c>
      <c r="S51" s="9">
        <v>3</v>
      </c>
      <c r="T51" s="164">
        <f t="shared" si="3"/>
        <v>10800</v>
      </c>
      <c r="U51" s="9">
        <v>1</v>
      </c>
      <c r="V51" s="9">
        <v>500</v>
      </c>
      <c r="W51" s="9">
        <v>3</v>
      </c>
      <c r="X51" s="9">
        <v>3</v>
      </c>
      <c r="Y51" s="164">
        <f t="shared" si="4"/>
        <v>1500</v>
      </c>
      <c r="Z51" s="9">
        <v>1</v>
      </c>
      <c r="AA51" s="9">
        <v>500</v>
      </c>
      <c r="AB51" s="9">
        <v>3</v>
      </c>
      <c r="AC51" s="164">
        <f t="shared" si="5"/>
        <v>1500</v>
      </c>
      <c r="AD51" s="9">
        <v>2</v>
      </c>
      <c r="AE51" s="9">
        <v>400</v>
      </c>
      <c r="AF51" s="9">
        <v>3</v>
      </c>
      <c r="AG51" s="167">
        <f t="shared" si="6"/>
        <v>2400</v>
      </c>
      <c r="AH51" s="170">
        <f t="shared" si="7"/>
        <v>23640</v>
      </c>
      <c r="AI51" s="9">
        <v>80</v>
      </c>
      <c r="AJ51" s="9">
        <v>30</v>
      </c>
      <c r="AK51" s="175">
        <f t="shared" si="8"/>
        <v>2400</v>
      </c>
      <c r="AL51" s="9">
        <v>72</v>
      </c>
      <c r="AM51" s="9">
        <v>300</v>
      </c>
      <c r="AN51" s="175">
        <f t="shared" si="9"/>
        <v>21600</v>
      </c>
      <c r="AO51" s="9">
        <v>3</v>
      </c>
      <c r="AP51" s="9">
        <v>1500</v>
      </c>
      <c r="AQ51" s="173">
        <f t="shared" si="10"/>
        <v>4500</v>
      </c>
      <c r="AR51" s="178">
        <f t="shared" si="11"/>
        <v>28500</v>
      </c>
      <c r="AS51" s="144">
        <f t="shared" si="12"/>
        <v>52140</v>
      </c>
    </row>
    <row r="52" spans="1:45" ht="18">
      <c r="A52" s="288" t="s">
        <v>273</v>
      </c>
      <c r="B52" s="302"/>
      <c r="C52" s="5"/>
      <c r="D52" s="5"/>
      <c r="E52" s="9"/>
      <c r="F52" s="9"/>
      <c r="G52" s="9"/>
      <c r="H52" s="164"/>
      <c r="I52" s="9"/>
      <c r="J52" s="9"/>
      <c r="K52" s="9"/>
      <c r="L52" s="164"/>
      <c r="M52" s="9"/>
      <c r="N52" s="9"/>
      <c r="O52" s="9"/>
      <c r="P52" s="164"/>
      <c r="Q52" s="9"/>
      <c r="R52" s="9"/>
      <c r="S52" s="9"/>
      <c r="T52" s="164"/>
      <c r="U52" s="9"/>
      <c r="V52" s="150"/>
      <c r="W52" s="9"/>
      <c r="X52" s="9"/>
      <c r="Y52" s="164"/>
      <c r="Z52" s="9"/>
      <c r="AA52" s="9"/>
      <c r="AB52" s="9"/>
      <c r="AC52" s="164"/>
      <c r="AD52" s="9"/>
      <c r="AE52" s="9"/>
      <c r="AF52" s="9"/>
      <c r="AG52" s="167"/>
      <c r="AH52" s="170"/>
      <c r="AI52" s="9"/>
      <c r="AJ52" s="9"/>
      <c r="AK52" s="175"/>
      <c r="AL52" s="9"/>
      <c r="AM52" s="9"/>
      <c r="AN52" s="175"/>
      <c r="AO52" s="9"/>
      <c r="AP52" s="9"/>
      <c r="AQ52" s="173"/>
      <c r="AR52" s="178"/>
      <c r="AS52" s="144"/>
    </row>
    <row r="53" spans="1:45" ht="50.25" customHeight="1">
      <c r="A53" s="148"/>
      <c r="B53" s="151" t="s">
        <v>312</v>
      </c>
      <c r="C53" s="5" t="s">
        <v>313</v>
      </c>
      <c r="D53" s="5" t="s">
        <v>314</v>
      </c>
      <c r="E53" s="9">
        <v>1</v>
      </c>
      <c r="F53" s="9">
        <v>850</v>
      </c>
      <c r="G53" s="9">
        <v>4</v>
      </c>
      <c r="H53" s="164">
        <f t="shared" si="0"/>
        <v>3400</v>
      </c>
      <c r="I53" s="9">
        <v>1</v>
      </c>
      <c r="J53" s="9">
        <v>780</v>
      </c>
      <c r="K53" s="9">
        <v>4</v>
      </c>
      <c r="L53" s="164">
        <f t="shared" si="1"/>
        <v>3120</v>
      </c>
      <c r="M53" s="9">
        <v>1</v>
      </c>
      <c r="N53" s="9">
        <v>850</v>
      </c>
      <c r="O53" s="9">
        <v>4</v>
      </c>
      <c r="P53" s="164">
        <f t="shared" si="2"/>
        <v>3400</v>
      </c>
      <c r="Q53" s="9">
        <v>6</v>
      </c>
      <c r="R53" s="9">
        <v>600</v>
      </c>
      <c r="S53" s="9">
        <v>4</v>
      </c>
      <c r="T53" s="164">
        <f t="shared" si="3"/>
        <v>14400</v>
      </c>
      <c r="U53" s="9">
        <v>1</v>
      </c>
      <c r="V53" s="150">
        <v>500</v>
      </c>
      <c r="W53" s="9">
        <v>4</v>
      </c>
      <c r="X53" s="9">
        <v>4</v>
      </c>
      <c r="Y53" s="164">
        <f t="shared" si="4"/>
        <v>2000</v>
      </c>
      <c r="Z53" s="9">
        <v>1</v>
      </c>
      <c r="AA53" s="9">
        <v>500</v>
      </c>
      <c r="AB53" s="9">
        <v>4</v>
      </c>
      <c r="AC53" s="164">
        <f t="shared" si="5"/>
        <v>2000</v>
      </c>
      <c r="AD53" s="9">
        <v>2</v>
      </c>
      <c r="AE53" s="9">
        <v>400</v>
      </c>
      <c r="AF53" s="9">
        <v>4</v>
      </c>
      <c r="AG53" s="167">
        <f t="shared" si="6"/>
        <v>3200</v>
      </c>
      <c r="AH53" s="170">
        <f t="shared" si="7"/>
        <v>31520</v>
      </c>
      <c r="AI53" s="9">
        <v>80</v>
      </c>
      <c r="AJ53" s="9">
        <v>30</v>
      </c>
      <c r="AK53" s="175">
        <f t="shared" si="8"/>
        <v>2400</v>
      </c>
      <c r="AL53" s="9">
        <v>72</v>
      </c>
      <c r="AM53" s="9">
        <v>300</v>
      </c>
      <c r="AN53" s="175">
        <f t="shared" si="9"/>
        <v>21600</v>
      </c>
      <c r="AO53" s="9">
        <v>3</v>
      </c>
      <c r="AP53" s="9">
        <v>1500</v>
      </c>
      <c r="AQ53" s="173">
        <f t="shared" si="10"/>
        <v>4500</v>
      </c>
      <c r="AR53" s="178">
        <f t="shared" si="11"/>
        <v>28500</v>
      </c>
      <c r="AS53" s="144">
        <f t="shared" si="12"/>
        <v>60020</v>
      </c>
    </row>
    <row r="54" spans="1:45" ht="18">
      <c r="A54" s="284" t="s">
        <v>277</v>
      </c>
      <c r="B54" s="285"/>
      <c r="C54" s="9"/>
      <c r="D54" s="5"/>
      <c r="E54" s="9"/>
      <c r="F54" s="9"/>
      <c r="G54" s="9"/>
      <c r="H54" s="164"/>
      <c r="I54" s="9"/>
      <c r="J54" s="9"/>
      <c r="K54" s="9"/>
      <c r="L54" s="164"/>
      <c r="M54" s="5"/>
      <c r="N54" s="9"/>
      <c r="O54" s="9"/>
      <c r="P54" s="164"/>
      <c r="Q54" s="9"/>
      <c r="R54" s="145"/>
      <c r="S54" s="9"/>
      <c r="T54" s="164"/>
      <c r="U54" s="9"/>
      <c r="V54" s="146"/>
      <c r="W54" s="5"/>
      <c r="X54" s="5"/>
      <c r="Y54" s="164"/>
      <c r="Z54" s="9"/>
      <c r="AA54" s="5"/>
      <c r="AB54" s="9"/>
      <c r="AC54" s="164"/>
      <c r="AD54" s="9"/>
      <c r="AE54" s="9"/>
      <c r="AF54" s="147"/>
      <c r="AG54" s="167"/>
      <c r="AH54" s="170"/>
      <c r="AI54" s="148"/>
      <c r="AJ54" s="148"/>
      <c r="AK54" s="175"/>
      <c r="AL54" s="148"/>
      <c r="AM54" s="148"/>
      <c r="AN54" s="175"/>
      <c r="AO54" s="148"/>
      <c r="AP54" s="148"/>
      <c r="AQ54" s="173"/>
      <c r="AR54" s="178"/>
      <c r="AS54" s="144"/>
    </row>
    <row r="55" spans="1:45" ht="25.5" customHeight="1">
      <c r="A55" s="148" t="s">
        <v>5</v>
      </c>
      <c r="B55" s="7" t="s">
        <v>40</v>
      </c>
      <c r="C55" s="5" t="s">
        <v>315</v>
      </c>
      <c r="D55" s="5" t="s">
        <v>316</v>
      </c>
      <c r="E55" s="9">
        <v>1</v>
      </c>
      <c r="F55" s="9">
        <v>850</v>
      </c>
      <c r="G55" s="9">
        <v>3</v>
      </c>
      <c r="H55" s="164">
        <f t="shared" si="0"/>
        <v>2550</v>
      </c>
      <c r="I55" s="9">
        <v>1</v>
      </c>
      <c r="J55" s="9">
        <v>780</v>
      </c>
      <c r="K55" s="9">
        <v>3</v>
      </c>
      <c r="L55" s="164">
        <f t="shared" si="1"/>
        <v>2340</v>
      </c>
      <c r="M55" s="9">
        <v>1</v>
      </c>
      <c r="N55" s="9">
        <v>850</v>
      </c>
      <c r="O55" s="9">
        <v>3</v>
      </c>
      <c r="P55" s="164">
        <f t="shared" si="2"/>
        <v>2550</v>
      </c>
      <c r="Q55" s="9">
        <v>6</v>
      </c>
      <c r="R55" s="9">
        <v>600</v>
      </c>
      <c r="S55" s="9">
        <v>3</v>
      </c>
      <c r="T55" s="164">
        <f t="shared" si="3"/>
        <v>10800</v>
      </c>
      <c r="U55" s="9">
        <v>1</v>
      </c>
      <c r="V55" s="9">
        <v>500</v>
      </c>
      <c r="W55" s="9">
        <v>3</v>
      </c>
      <c r="X55" s="9">
        <v>3</v>
      </c>
      <c r="Y55" s="164">
        <f t="shared" si="4"/>
        <v>1500</v>
      </c>
      <c r="Z55" s="9">
        <v>1</v>
      </c>
      <c r="AA55" s="9">
        <v>500</v>
      </c>
      <c r="AB55" s="9">
        <v>3</v>
      </c>
      <c r="AC55" s="164">
        <f t="shared" si="5"/>
        <v>1500</v>
      </c>
      <c r="AD55" s="9">
        <v>2</v>
      </c>
      <c r="AE55" s="9">
        <v>400</v>
      </c>
      <c r="AF55" s="9">
        <v>3</v>
      </c>
      <c r="AG55" s="167">
        <f t="shared" si="6"/>
        <v>2400</v>
      </c>
      <c r="AH55" s="170">
        <f t="shared" si="7"/>
        <v>23640</v>
      </c>
      <c r="AI55" s="9">
        <v>80</v>
      </c>
      <c r="AJ55" s="9">
        <v>30</v>
      </c>
      <c r="AK55" s="175">
        <f t="shared" si="8"/>
        <v>2400</v>
      </c>
      <c r="AL55" s="9">
        <v>72</v>
      </c>
      <c r="AM55" s="9">
        <v>300</v>
      </c>
      <c r="AN55" s="175">
        <f t="shared" si="9"/>
        <v>21600</v>
      </c>
      <c r="AO55" s="9">
        <v>3</v>
      </c>
      <c r="AP55" s="9">
        <v>1500</v>
      </c>
      <c r="AQ55" s="173">
        <f t="shared" si="10"/>
        <v>4500</v>
      </c>
      <c r="AR55" s="178">
        <f t="shared" si="11"/>
        <v>28500</v>
      </c>
      <c r="AS55" s="144">
        <f t="shared" si="12"/>
        <v>52140</v>
      </c>
    </row>
    <row r="56" spans="1:45" ht="17.25">
      <c r="A56" s="29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3"/>
      <c r="AN56" s="160"/>
      <c r="AO56" s="246" t="s">
        <v>256</v>
      </c>
      <c r="AP56" s="300"/>
      <c r="AQ56" s="300"/>
      <c r="AR56" s="301"/>
      <c r="AS56" s="141">
        <f>SUM(AS14:AS55)</f>
        <v>1890708</v>
      </c>
    </row>
  </sheetData>
  <sheetProtection/>
  <autoFilter ref="B11:D12"/>
  <mergeCells count="40">
    <mergeCell ref="A54:B54"/>
    <mergeCell ref="A56:AM56"/>
    <mergeCell ref="AO56:AR56"/>
    <mergeCell ref="A38:B38"/>
    <mergeCell ref="A40:B40"/>
    <mergeCell ref="AE40:AF40"/>
    <mergeCell ref="A42:B42"/>
    <mergeCell ref="A44:B44"/>
    <mergeCell ref="A46:B46"/>
    <mergeCell ref="A52:B52"/>
    <mergeCell ref="D11:D12"/>
    <mergeCell ref="C11:C12"/>
    <mergeCell ref="A36:B36"/>
    <mergeCell ref="AE36:AF36"/>
    <mergeCell ref="A50:B50"/>
    <mergeCell ref="A25:B25"/>
    <mergeCell ref="A48:B48"/>
    <mergeCell ref="A34:B34"/>
    <mergeCell ref="A27:B27"/>
    <mergeCell ref="A29:B29"/>
    <mergeCell ref="A32:B32"/>
    <mergeCell ref="AE32:AF32"/>
    <mergeCell ref="A7:AS10"/>
    <mergeCell ref="A17:B17"/>
    <mergeCell ref="A19:B19"/>
    <mergeCell ref="AE19:AF19"/>
    <mergeCell ref="A22:B22"/>
    <mergeCell ref="AI11:AR11"/>
    <mergeCell ref="E11:AG11"/>
    <mergeCell ref="A11:A12"/>
    <mergeCell ref="B11:B12"/>
    <mergeCell ref="A3:B3"/>
    <mergeCell ref="C3:D6"/>
    <mergeCell ref="AB3:AS3"/>
    <mergeCell ref="A4:B4"/>
    <mergeCell ref="AB4:AS4"/>
    <mergeCell ref="A5:B5"/>
    <mergeCell ref="AB5:AS5"/>
    <mergeCell ref="A6:B6"/>
    <mergeCell ref="AB6:AS6"/>
  </mergeCells>
  <printOptions/>
  <pageMargins left="0.1968503937007874" right="0.1968503937007874" top="0.1968503937007874" bottom="0.1968503937007874" header="0.31496062992125984" footer="0.31496062992125984"/>
  <pageSetup fitToHeight="0" fitToWidth="1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2016-01-13T08:58:14Z</dcterms:modified>
  <cp:category/>
  <cp:version/>
  <cp:contentType/>
  <cp:contentStatus/>
</cp:coreProperties>
</file>